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https://aethiqs-my.sharepoint.com/personal/jolanda_vink_aethiqs_nl/Documents/Klanten/StiPP/2024/Gelijkwaardigheid/Grondslagen/Vrijstellingsbeleid/"/>
    </mc:Choice>
  </mc:AlternateContent>
  <xr:revisionPtr revIDLastSave="63" documentId="8_{63B78117-A832-7F4B-9A0F-A18FE92E92C0}" xr6:coauthVersionLast="47" xr6:coauthVersionMax="47" xr10:uidLastSave="{05B96211-9FD3-6A4E-9BBC-F109F4FEA112}"/>
  <bookViews>
    <workbookView xWindow="-32720" yWindow="4100" windowWidth="28800" windowHeight="16280" activeTab="2" xr2:uid="{A69574DC-3309-4929-9C59-A571CF90AE76}"/>
  </bookViews>
  <sheets>
    <sheet name="Handleiding" sheetId="4" r:id="rId1"/>
    <sheet name="Invoer" sheetId="5" r:id="rId2"/>
    <sheet name="Toets_gelijkwaardigheid_Reg_#" sheetId="1" r:id="rId3"/>
    <sheet name="Checklist" sheetId="3" r:id="rId4"/>
    <sheet name="Lijstjes" sheetId="2" state="hidden" r:id="rId5"/>
  </sheets>
  <definedNames>
    <definedName name="aanvang_lft">Lijstjes!$C$3:$C$14</definedName>
    <definedName name="bevoegdheid_adv">Lijstjes!$M$3:$M$6</definedName>
    <definedName name="Gelijkwaardig">Lijstjes!$L$3:$L$6</definedName>
    <definedName name="ja_nee">Lijstjes!$I$3:$I$5</definedName>
    <definedName name="klassen_AO">Lijstjes!$J$3:$J$6</definedName>
    <definedName name="Naam_Adviseur">Invoer!$B$3</definedName>
    <definedName name="naam_regeling">Invoer!$B$6</definedName>
    <definedName name="naam_regeling_2">Invoer!$B$7</definedName>
    <definedName name="Naam_Werkgever">Invoer!$B$2</definedName>
    <definedName name="opbouw_staffel">Lijstjes!$P$3:$P$6</definedName>
    <definedName name="opzoeken_grond">Lijstjes!$N$3:$O$9</definedName>
    <definedName name="Pensioenrichtleeftijd">Lijstjes!$H$3:$H$10</definedName>
    <definedName name="_xlnm.Print_Area" localSheetId="3">Tabel2[#All]</definedName>
    <definedName name="RR_staffel">Lijstjes!$K$3:$K$9</definedName>
    <definedName name="status_doc">Lijstjes!$D$3:$D$6</definedName>
    <definedName name="type_document">Lijstjes!$E$3:$E$10</definedName>
    <definedName name="type_ovk">Lijstjes!$B$3:$B$5</definedName>
    <definedName name="type_reg">Lijstjes!$F$3:$F$8</definedName>
    <definedName name="type_staffel">Lijstjes!$G$3:$G$8</definedName>
    <definedName name="type_toets">Lijstjes!$Q$3:$Q$5</definedName>
    <definedName name="Vrijstellingsgrond">Lijstjes!$N$3:$N$9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A11" i="3"/>
  <c r="A12" i="3"/>
  <c r="A13" i="3"/>
  <c r="A10" i="3"/>
  <c r="A6" i="3"/>
  <c r="A7" i="3"/>
  <c r="A8" i="3"/>
  <c r="A5" i="3"/>
  <c r="A32" i="3" l="1"/>
  <c r="A30" i="3"/>
  <c r="A31" i="3"/>
  <c r="H4" i="1" l="1"/>
  <c r="D4" i="1"/>
  <c r="C4" i="2" l="1"/>
  <c r="C5" i="2" s="1"/>
  <c r="C6" i="2" s="1"/>
  <c r="C7" i="2" s="1"/>
  <c r="C8" i="2" s="1"/>
  <c r="C9" i="2" s="1"/>
  <c r="C10" i="2" s="1"/>
  <c r="C11" i="2" s="1"/>
  <c r="C12" i="2" s="1"/>
  <c r="C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tc={055443DD-3E8E-483B-AE64-2D9853325B13}</author>
  </authors>
  <commentList>
    <comment ref="L22" authorId="0" shapeId="0" xr:uid="{055443DD-3E8E-483B-AE64-2D9853325B13}">
      <text>
        <t>[Threaded comment]
Your version of Excel allows you to read this threaded comment; however, any edits to it will get removed if the file is opened in a newer version of Excel. Learn more: https://go.microsoft.com/fwlink/?linkid=870924
Comment:
    Zie bijlage 3 CAO voor wat onder bruto uurloon wordt verstaan</t>
      </text>
    </comment>
  </commentList>
</comments>
</file>

<file path=xl/sharedStrings.xml><?xml version="1.0" encoding="utf-8"?>
<sst xmlns="http://schemas.openxmlformats.org/spreadsheetml/2006/main" count="560" uniqueCount="288">
  <si>
    <t>Premieovereenkomst</t>
  </si>
  <si>
    <t>Aanvangsleeftijd</t>
  </si>
  <si>
    <t>uitvoeringsovereenkomst</t>
  </si>
  <si>
    <t>pensioenreglement</t>
  </si>
  <si>
    <t>aanwezig</t>
  </si>
  <si>
    <t>Criteria Gelijkwaardigheid</t>
  </si>
  <si>
    <t>Uitkeringsovereenkomst</t>
  </si>
  <si>
    <t>aanvang_lft</t>
  </si>
  <si>
    <t>Bron_StiPP</t>
  </si>
  <si>
    <t>Verwijzing_StiPP</t>
  </si>
  <si>
    <t>Bron_WG</t>
  </si>
  <si>
    <t>Verwijzing_WG</t>
  </si>
  <si>
    <t>Document</t>
  </si>
  <si>
    <t>wordt_nageleverd</t>
  </si>
  <si>
    <t>pensioenovereenkomst</t>
  </si>
  <si>
    <t>Regeling</t>
  </si>
  <si>
    <t>type_document</t>
  </si>
  <si>
    <t>Naam</t>
  </si>
  <si>
    <t>afwezig</t>
  </si>
  <si>
    <t>Rapport_kwalitatieve_toets</t>
  </si>
  <si>
    <t>Rapport_kwantitatieve_toes</t>
  </si>
  <si>
    <t>Legenda checklist</t>
  </si>
  <si>
    <t>keuzelijst</t>
  </si>
  <si>
    <t>In te vullen door werkgever / adviseur</t>
  </si>
  <si>
    <t>status_doc</t>
  </si>
  <si>
    <t>nvt</t>
  </si>
  <si>
    <t>Datum_aanlevering</t>
  </si>
  <si>
    <t>Uitleg</t>
  </si>
  <si>
    <t>Kenmerken DC regeling</t>
  </si>
  <si>
    <t>Type staffel</t>
  </si>
  <si>
    <t>Type_Staffel</t>
  </si>
  <si>
    <t>Staffel_2_OP+latent_TE_PP</t>
  </si>
  <si>
    <t>Naam_Werkgever</t>
  </si>
  <si>
    <t>ABC_Corp</t>
  </si>
  <si>
    <t>Pensioenregeling StiPP (Plusregeling)</t>
  </si>
  <si>
    <t>Pensioenregeling Werkgever</t>
  </si>
  <si>
    <t>Automatisch</t>
  </si>
  <si>
    <t>beschikbare premie 25 - 29</t>
  </si>
  <si>
    <t>beschikbare premie 20 - 24</t>
  </si>
  <si>
    <t>beschikbare premie 30 - 34</t>
  </si>
  <si>
    <t>beschikbare premie 35 - 39</t>
  </si>
  <si>
    <t>beschikbare premie 40 - 44</t>
  </si>
  <si>
    <t>beschikbare premie 45 - 49</t>
  </si>
  <si>
    <t>beschikbare premie 50 - 54</t>
  </si>
  <si>
    <t>beschikbare premie 55 - 59</t>
  </si>
  <si>
    <t>beschikbare premie 60 - 64</t>
  </si>
  <si>
    <t>beschikbare premie 65 - 67</t>
  </si>
  <si>
    <t>Werknemersbijdrage</t>
  </si>
  <si>
    <t>Partnerpensioen</t>
  </si>
  <si>
    <t>Indien dlnr keuze hebben om vrijwillig te verzekeren dit aangeven</t>
  </si>
  <si>
    <t>Stap 1</t>
  </si>
  <si>
    <t>Stap 2</t>
  </si>
  <si>
    <t xml:space="preserve">Is er de mogelijkheid om extra te sparen </t>
  </si>
  <si>
    <t>Extra info</t>
  </si>
  <si>
    <t>Extra_info_StiPP</t>
  </si>
  <si>
    <t>Pensioenregeling(en)</t>
  </si>
  <si>
    <t>Geldigheid regeling</t>
  </si>
  <si>
    <t>Bij een flatrate vul je overal hetzelfde percentage in</t>
  </si>
  <si>
    <t>Percentage van PG dat is verzekerd per dj</t>
  </si>
  <si>
    <t>Kies wat van toepassing is</t>
  </si>
  <si>
    <t>Type overeenkomst</t>
  </si>
  <si>
    <t>Eindleeftijd pensioenopbouw</t>
  </si>
  <si>
    <t>Pensioenrichtleeftijd</t>
  </si>
  <si>
    <t>Geef aan welke periode de regeling van kracht was. Bijv 1-1-2015 tot 1-1-2020</t>
  </si>
  <si>
    <t>Einddatum pensioencontract</t>
  </si>
  <si>
    <t>In de zin van de PW</t>
  </si>
  <si>
    <t>Wat is de pensioenrichtleeftijd?</t>
  </si>
  <si>
    <t>Type_regeling</t>
  </si>
  <si>
    <t>Vul de gegevens in op tabblad invoer</t>
  </si>
  <si>
    <t xml:space="preserve">Wat voor type toets wordt aangeleverd </t>
  </si>
  <si>
    <t>Invoer</t>
  </si>
  <si>
    <t>Aantal regelingen dat getoetst wordt</t>
  </si>
  <si>
    <t>ja_nee</t>
  </si>
  <si>
    <t>ja</t>
  </si>
  <si>
    <t>nee</t>
  </si>
  <si>
    <t>Hybride</t>
  </si>
  <si>
    <t>type_reg</t>
  </si>
  <si>
    <t>Type_ovk</t>
  </si>
  <si>
    <t>Stap 3</t>
  </si>
  <si>
    <t>Stap 4</t>
  </si>
  <si>
    <t>Vul de checklist in</t>
  </si>
  <si>
    <t>Stap 5</t>
  </si>
  <si>
    <t>Stap 6</t>
  </si>
  <si>
    <t>Kenmerken DB</t>
  </si>
  <si>
    <t>Vul het opbouwpercentage in</t>
  </si>
  <si>
    <t>Vul in</t>
  </si>
  <si>
    <t>Franchise</t>
  </si>
  <si>
    <t>Beschikbare premie (DC)</t>
  </si>
  <si>
    <t>Flat rate (DC)</t>
  </si>
  <si>
    <t>Soort pensioenregeling</t>
  </si>
  <si>
    <t>NVT</t>
  </si>
  <si>
    <t>Opbouwpercentage (tot grens hybride)</t>
  </si>
  <si>
    <t>Grondslag werknemersbijdrage</t>
  </si>
  <si>
    <t>Vaak PG</t>
  </si>
  <si>
    <t>Als percentage van de PG</t>
  </si>
  <si>
    <t>Indexatie actieven</t>
  </si>
  <si>
    <t>Indexatie niet actieven</t>
  </si>
  <si>
    <t>Indien van toepassing invullen hoogte van indexatie per boekjaar (tot 5-jaar terug)</t>
  </si>
  <si>
    <t>Toegepaste indexatie actieven en niet actieven</t>
  </si>
  <si>
    <t>Indexatiebeleid (DB)</t>
  </si>
  <si>
    <t>Geef ook aan wat de maatstaf en ambitie  is</t>
  </si>
  <si>
    <t>Uitgedrukt als percentage van de PG</t>
  </si>
  <si>
    <t>Hoogte partnerpensioen (spaarbasis)</t>
  </si>
  <si>
    <t>Hoogte partnerpensioen (risicobasis)</t>
  </si>
  <si>
    <t>Indien van toepassing % per dienstjaar</t>
  </si>
  <si>
    <t>Dekking partnerpensioen (risicobasis)</t>
  </si>
  <si>
    <t>Wezenpensioen (risicobasis)</t>
  </si>
  <si>
    <t>Wezenpensioen (spaarbasis)</t>
  </si>
  <si>
    <t>Welke dienstjaren zijn verzekerd Toekomst en/of Verleden. Geef aan wat gedekt is. Indien deelnemers vrijwillige dekking hebben dit ook specificeren en aangeven wie de premie betaald (WG of WN)</t>
  </si>
  <si>
    <t>Arbeidsongeschiktheid</t>
  </si>
  <si>
    <t>Is WIA Excedent elders gedekt of onderdeel van de pensioenregeling?</t>
  </si>
  <si>
    <t>Klassen</t>
  </si>
  <si>
    <t>klassen_AO</t>
  </si>
  <si>
    <t>Marktrentestaffel</t>
  </si>
  <si>
    <t>Rekenrente_staffel</t>
  </si>
  <si>
    <t>RR_staffel</t>
  </si>
  <si>
    <t>Fiscale 4% staffel</t>
  </si>
  <si>
    <t>Fiscale 3% staffel</t>
  </si>
  <si>
    <t>3-klassen</t>
  </si>
  <si>
    <t>6-klassen</t>
  </si>
  <si>
    <t>PVI gedekt</t>
  </si>
  <si>
    <t>Percentage PVI dekking</t>
  </si>
  <si>
    <t>Overige dekkingen</t>
  </si>
  <si>
    <t>Vul overige dekkingen in Bijv WGA-Hiaat ANW-Hiaat. Geef daarbij aan of deze vrijwillig zijn en wie de sponsor is (WG / WN)</t>
  </si>
  <si>
    <t>Grondslag werkgeversbijdrage</t>
  </si>
  <si>
    <t>Werkgeversbijdrage</t>
  </si>
  <si>
    <t>Welk percentage van salaris wordt aangevuld?</t>
  </si>
  <si>
    <t>Bijvoorbeeld 70%</t>
  </si>
  <si>
    <t>Type Financiering</t>
  </si>
  <si>
    <t>Doorsneepremie</t>
  </si>
  <si>
    <t>12% van de PG</t>
  </si>
  <si>
    <t>Verhoging / Verlaging</t>
  </si>
  <si>
    <t>Aanpassing alleen bij vermindering AO percentage</t>
  </si>
  <si>
    <t>Website</t>
  </si>
  <si>
    <t>Link</t>
  </si>
  <si>
    <t>Pensioengrondslag</t>
  </si>
  <si>
    <t>maximaal 1/3 van de totale premie (dus max 4%)</t>
  </si>
  <si>
    <t>eerste dag van de maand waarin</t>
  </si>
  <si>
    <t>Actieve regeling sinds januari 2008</t>
  </si>
  <si>
    <t>Ja</t>
  </si>
  <si>
    <t>1,252% van de gemiddelde PG</t>
  </si>
  <si>
    <t>20% van het PP</t>
  </si>
  <si>
    <t>Max 4%</t>
  </si>
  <si>
    <t>StiPP</t>
  </si>
  <si>
    <t>Nee</t>
  </si>
  <si>
    <t>veelal 100% van de klasse</t>
  </si>
  <si>
    <t xml:space="preserve">Financiering </t>
  </si>
  <si>
    <t>Artikel 16.1 blz 20</t>
  </si>
  <si>
    <t>Geen</t>
  </si>
  <si>
    <t>CAO voor uitzendkrachten</t>
  </si>
  <si>
    <t>Bijlage 3 CAO</t>
  </si>
  <si>
    <t>Pensioen 123</t>
  </si>
  <si>
    <t>Eindleeftijd wezenpensioen</t>
  </si>
  <si>
    <t>18 jaar</t>
  </si>
  <si>
    <t>Pensioen 123 laag 1</t>
  </si>
  <si>
    <t>Zie dekking pensioenreglement</t>
  </si>
  <si>
    <t xml:space="preserve">pensioenreglement </t>
  </si>
  <si>
    <t>Definities, blz 5</t>
  </si>
  <si>
    <t>Gelijkwaardig</t>
  </si>
  <si>
    <t>Niet gelijkwaardig</t>
  </si>
  <si>
    <t>Nagenoeg gelijkwaardig</t>
  </si>
  <si>
    <t>Minimaal gelijkwaardig</t>
  </si>
  <si>
    <t>Bevoegdheid_adv</t>
  </si>
  <si>
    <t>Check</t>
  </si>
  <si>
    <t>Andere bewijsstukken</t>
  </si>
  <si>
    <t>Vrijstellingsgrond</t>
  </si>
  <si>
    <t>Artikel 2</t>
  </si>
  <si>
    <t>Artikel 5</t>
  </si>
  <si>
    <t>Artikel 6</t>
  </si>
  <si>
    <t>Artikel 3</t>
  </si>
  <si>
    <t>Artikel 4</t>
  </si>
  <si>
    <t>Artikel 4a</t>
  </si>
  <si>
    <t xml:space="preserve">Extra toelichting </t>
  </si>
  <si>
    <t>Indien bekend geef aan wanneer als ook het voornemen van de werkgever</t>
  </si>
  <si>
    <t>Middelloon (DB)</t>
  </si>
  <si>
    <t>Eindloon (DB)</t>
  </si>
  <si>
    <t>indien meerdere regelingen getoetst worden kopieer je dit tabblad per regeling</t>
  </si>
  <si>
    <t>Maximum pensioengevend salaris</t>
  </si>
  <si>
    <t>Geef duidelijk aan hoe deze tot stand komt</t>
  </si>
  <si>
    <t>Vaak PG (pensioengrondslag)</t>
  </si>
  <si>
    <t>Staffelvolgend?</t>
  </si>
  <si>
    <t>Beoordeling Pensioen Adviseur</t>
  </si>
  <si>
    <t>Extra_info / Toelichting</t>
  </si>
  <si>
    <t>Fiscale_staffel_1_OP</t>
  </si>
  <si>
    <t>Fiscale_staffel_3_OP+direct_TE_PP</t>
  </si>
  <si>
    <t>Fiscale_staffel_4_OP+direct_TB_PP</t>
  </si>
  <si>
    <t>Fiscale_staffel_2_OP+latent_TE_PP</t>
  </si>
  <si>
    <t>Uitvoerder marktrentestaffel</t>
  </si>
  <si>
    <t>Indien van toepassing</t>
  </si>
  <si>
    <t>2.5%_marktrentestaffel</t>
  </si>
  <si>
    <t>2.0%_marktrentestaffel</t>
  </si>
  <si>
    <t>1.5%_marktrentestaffel</t>
  </si>
  <si>
    <t>1.0%_marktrentestaffel</t>
  </si>
  <si>
    <t>Onderliggend opbouw percentage staffel</t>
  </si>
  <si>
    <t>opbouw_staffel</t>
  </si>
  <si>
    <t>Is het PP op risicobasis verzekerd?</t>
  </si>
  <si>
    <t>Partnerpensioen (PP)</t>
  </si>
  <si>
    <t>Pensioengrondslag (PG)</t>
  </si>
  <si>
    <t>Is WIA - Excedent verzekerd?</t>
  </si>
  <si>
    <t>Hoeveel uur bevat een FT week?</t>
  </si>
  <si>
    <t>De werkgever betaald premie PVI</t>
  </si>
  <si>
    <t>Grondslag voor pensioenopbouw</t>
  </si>
  <si>
    <t>Grens bij een hybride regeling</t>
  </si>
  <si>
    <t>II</t>
  </si>
  <si>
    <t>Uitgedrukt als percentage van het OP</t>
  </si>
  <si>
    <t>Veelal 14%</t>
  </si>
  <si>
    <t>Wezenpensioen als percentage van het OP</t>
  </si>
  <si>
    <t>Heeft de werkgever het voornemen om op korte termijn de regeling aan te passen?</t>
  </si>
  <si>
    <t>bijv. pensioenregeling</t>
  </si>
  <si>
    <t>bijv. Art. 5 blz 7</t>
  </si>
  <si>
    <t>Vul de kenmerken in van de regeling van de werkgever op tabblad "Toets_gelijkwaardigheid_Reg_#"</t>
  </si>
  <si>
    <t xml:space="preserve">Geef oordeel gelijkwaardigheid op tabblad(en) "Toets_Gelijkwaardigheid_Reg_#" </t>
  </si>
  <si>
    <t>Stel een schriftelijke rapportage / verklaring op</t>
  </si>
  <si>
    <t>Stuur dit format samen met de bijgevoegde documentatie op naar stipphertoets@pggm.nl</t>
  </si>
  <si>
    <t>Pensioenuitvoerder</t>
  </si>
  <si>
    <t>Ook wel de "30% regeling" genoemd</t>
  </si>
  <si>
    <t>Vul het aantal uur in 40 | 38 | 37,5 | 36 |</t>
  </si>
  <si>
    <t>Bijvoorbeeld 40K als tot 40K een DB-regeling van toepassing is en daarboven een DC regeling . Geef ook aan of het horizontaal of verticaal hybride is</t>
  </si>
  <si>
    <t>Startbrief</t>
  </si>
  <si>
    <t>Indien de regeling met terugwerkende kracht wordt aangepast dan dient de volgende informatie opgenomen te zijn:</t>
  </si>
  <si>
    <t>Uitkomst uit de gelijkwaardigheidstoets per deelnemer, dan wel per leeftijdscohort indien toetsing plaatsvindt op basis van modelbestand van StiPP (bij kwantitatieve toets)</t>
  </si>
  <si>
    <t>Wanneer wordt er gestart met pensioen opbouwen? Uitgangspunt voor toetsing is dat alle werknemers deelnemen aan de Plusregeling vanaf dag 1. Actieve deelnemers die nu nog deelnemen aan de Basisregeling worden geacht deel te nemen aan de Plusregeling vanaf de berekeningsdatum. Met andere woorden: de regeling van werkgever mag geen wekentelling / wachttijd bevatten.</t>
  </si>
  <si>
    <t>Indien van toepassing, toelichting op gehanteerde grondslagen als deze afwijken van de door Stipp voorgeschreven grondslagen</t>
  </si>
  <si>
    <t>1e Toetsing / Hertoets</t>
  </si>
  <si>
    <t>Met Hertoets bedoelen we de toets die periodiek wordt afgenomen indien de werkgever vrijgesteld is van deelname aan StiPP. U heeft hiervoor een brief ontvangen</t>
  </si>
  <si>
    <t>De 1e toetsing betreft de toetsing die wordt uitgevoerd uit hoofde van het vrijstellingsverzoek van een werkgever</t>
  </si>
  <si>
    <t>Indien de gevraagde informatie alleen relevant is voor de hertoets of alleen relevant is voor de 1e toetsing geven wij dit aan. (zie Kolom B)</t>
  </si>
  <si>
    <t>Zie Handleiding voor korte toelichting</t>
  </si>
  <si>
    <t>De juridische documenten (reglement/uitvoeringsovereenkomst/startbrief) die zijn meegezonden dekken de gehele periode waarover vrijstelling wordt aangevraagd”.</t>
  </si>
  <si>
    <t>Alleen van toepassing bij de Hertoets</t>
  </si>
  <si>
    <t>Alleen van toepassing bij 1e Toetsing</t>
  </si>
  <si>
    <t>Beschikbaar voor extra info WG</t>
  </si>
  <si>
    <t>Merk op dat op totaalniveau de regeling minimaal gelijk dient te zijn aan de Plusregeling van StiPP</t>
  </si>
  <si>
    <t>Anders namelijk: --&gt;</t>
  </si>
  <si>
    <t>type_toets</t>
  </si>
  <si>
    <t>kwalitatief</t>
  </si>
  <si>
    <t>kwantitatief</t>
  </si>
  <si>
    <t>Regeling_A</t>
  </si>
  <si>
    <t>Naam Pensioenregeling 1</t>
  </si>
  <si>
    <t>Regeling_B</t>
  </si>
  <si>
    <t>Naam Pensioenregeling 2</t>
  </si>
  <si>
    <t>(indien van toepassing)</t>
  </si>
  <si>
    <t>Grond</t>
  </si>
  <si>
    <t>Bestaande pensioenregeling</t>
  </si>
  <si>
    <t>Concernvorming</t>
  </si>
  <si>
    <t>Eigen CAO</t>
  </si>
  <si>
    <t>Onvoldoende beleggingsrendement</t>
  </si>
  <si>
    <t>Andere redenen</t>
  </si>
  <si>
    <t>Nettopensioen</t>
  </si>
  <si>
    <t>Vult_automatisch</t>
  </si>
  <si>
    <t>Gelijkwaardigheidsverklaring kwalitatieve toets</t>
  </si>
  <si>
    <t>Gelijkwaardigheidsverklaring kwantitatieve toets</t>
  </si>
  <si>
    <t>Worden bedragen / uitkeringen aangepast in bepaalde situaties? BV indexatie, CAO verhoging</t>
  </si>
  <si>
    <t xml:space="preserve">Uitkomst uit de gelijkwaardigheidstoets op totaalniveau  
(bij kwantitatieve toets) </t>
  </si>
  <si>
    <t>Zijn de verloonde uren voor de aangifte loonheffingen pensioengevend?</t>
  </si>
  <si>
    <t>Is het loon voor de werknemersverzekeringen pensioengevend? 
Hiervan is uitgezonderd de bijtelling als gevolg van het privégebruik van een zakelijke auto.</t>
  </si>
  <si>
    <t xml:space="preserve">Is het werknemersaandeel in de premie voor de pensioenregeling pensioengevend? </t>
  </si>
  <si>
    <t>Is het loon dat is uitgeruild voor vrije vergoedingen of vrije verstrekkingen in verband met extraterritoriale kosten pensioengevend?</t>
  </si>
  <si>
    <t>uitvoeringsreglement</t>
  </si>
  <si>
    <t xml:space="preserve">Pensioengevend salaris minus franchise </t>
  </si>
  <si>
    <t>Toekomst (PG op jaarbasis is gelijk aan de PG van de laatste 12 kalendermaanden voorafgaand aan het overlijden)</t>
  </si>
  <si>
    <t>op basis van gemiddelde PG laatste 
12 kalendermaanden</t>
  </si>
  <si>
    <t>Merk op</t>
  </si>
  <si>
    <t>Voor elk vrijstellingsverzoek geldt dat de gelijkwaardigheid aangetoond dient te worden door middel van een verklaring van een actuaris AG.</t>
  </si>
  <si>
    <t>Naam_Actuaris AG</t>
  </si>
  <si>
    <t>AQ_actuaris_AG</t>
  </si>
  <si>
    <t>Actuaris_AG</t>
  </si>
  <si>
    <t>Verklaring_actuaris_AG</t>
  </si>
  <si>
    <t>Indien van toepassing, toelichting op welke wijze in de toetsing is omgegaan met een verschil in definitie van het pensioengevend salaris</t>
  </si>
  <si>
    <t>Indien toetsing plaatsvindt op het deelnemersbestand van de werkgever dan dient de volgende informatie per persoon te worden bijgevoegd: Geboortedatum | Geslacht | Salaris(componenten) | Parttimegraad</t>
  </si>
  <si>
    <t>Uitvoeringsreglement is in werking getreden op 1-1-2008 en per 1-1-2023 als laatst gewijzigd</t>
  </si>
  <si>
    <t>Na 52 weken (geen wachttijd en 
1 jaar basis)</t>
  </si>
  <si>
    <t>Regeling StiPP 1-1-2025</t>
  </si>
  <si>
    <t>Aantal verloonde uren vermenigvuldigd met de uurfranchise.
Uurfranchise EUR 8,90 (2025)</t>
  </si>
  <si>
    <t xml:space="preserve">EUR 16.661 op jaarbasis (1.872 uur op jaarbasis bij een 36-urige werkweek) 
EUR 17.586  op jaarbasis (1.976 uur op jaarbasis bij een 38-urige werkweek) </t>
  </si>
  <si>
    <t>Aantal verloonde uren vermenigvuldigd met het maximumbedrag per uur.
Maximumbedrag per uur EUR 40,53 (2025)</t>
  </si>
  <si>
    <t xml:space="preserve">EUR 75.872 op jaarbasis (1.872 uur op jaarbasis bij een 36-urige werkweek) 
EUR 80.087 op jaarbasis (1.976 uur op jaarbasis bij een 38-urige werkweek) </t>
  </si>
  <si>
    <t>artikel 13 op blz 10</t>
  </si>
  <si>
    <t>Artikel 10, blz 9</t>
  </si>
  <si>
    <t>Artikel 23 blz 17</t>
  </si>
  <si>
    <t>Artikel 23.7 blz 17</t>
  </si>
  <si>
    <t>Artikel 23.3 blz 17</t>
  </si>
  <si>
    <t>Artikel 20.8 blz 15</t>
  </si>
  <si>
    <t>artikel 13.6 blz 11</t>
  </si>
  <si>
    <t>Artikel 38 blz 27</t>
  </si>
  <si>
    <t>Artikel 38 blz 26</t>
  </si>
  <si>
    <t>De juridische documenten (reglement/uitvoeringsovereenkomst/startbrief) die zijn meegezonden zijn van toepassing per 1 januari 2025.</t>
  </si>
  <si>
    <t>beschikbare premie 18 - 19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</si>
</sst>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13]dd\-mmm\-yy;@"/>
    <numFmt numFmtId="165" formatCode="_ [$€-413]\ * #,##0.00_ ;_ [$€-413]\ * \-#,##0.00_ ;_ [$€-413]\ * &quot;-&quot;??_ ;_ @_ "/>
    <numFmt numFmtId="166" formatCode="0.000%"/>
  </numFmts>
  <fonts count="17" x14ac:knownFonts="1">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sz val="11"/>
      <color theme="1"/>
      <name val="Arial"/>
      <family val="2"/>
    </font>
    <font>
      <b/>
      <sz val="11"/>
      <color theme="1"/>
      <name val="Arial"/>
      <family val="2"/>
    </font>
    <font>
      <sz val="9"/>
      <color theme="1"/>
      <name val="Arial"/>
      <family val="2"/>
    </font>
    <font>
      <b/>
      <sz val="9"/>
      <color theme="1"/>
      <name val="Arial"/>
      <family val="2"/>
    </font>
    <font>
      <u/>
      <sz val="11"/>
      <color theme="10"/>
      <name val="Calibri"/>
      <family val="2"/>
      <scheme val="minor"/>
    </font>
    <font>
      <sz val="11"/>
      <name val="Calibri"/>
      <family val="2"/>
      <scheme val="minor"/>
    </font>
    <font>
      <b/>
      <sz val="9"/>
      <name val="Arial"/>
      <family val="2"/>
    </font>
    <font>
      <sz val="9"/>
      <name val="Arial"/>
      <family val="2"/>
    </font>
    <font>
      <sz val="11"/>
      <color theme="1"/>
      <name val="Courier New"/>
      <family val="3"/>
    </font>
    <font>
      <b/>
      <sz val="11"/>
      <color rgb="FFFF0000"/>
      <name val="Calibri"/>
      <family val="2"/>
      <scheme val="minor"/>
    </font>
    <font>
      <i/>
      <sz val="11"/>
      <color theme="1"/>
      <name val="Calibri"/>
      <family val="2"/>
      <scheme val="minor"/>
    </font>
    <font>
      <b/>
      <sz val="9"/>
      <color rgb="FFFF0000"/>
      <name val="Arial"/>
      <family val="2"/>
    </font>
    <font>
      <sz val="11"/>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9" fontId="16" fillId="0" borderId="0" applyFont="0" applyFill="0" applyBorder="0" applyAlignment="0" applyProtection="0"/>
  </cellStyleXfs>
  <cellXfs count="79">
    <xf numFmtId="0" fontId="0" fillId="0" borderId="0" xfId="0"/>
    <xf numFmtId="0" fontId="2" fillId="0" borderId="1" xfId="0" applyFont="1" applyBorder="1"/>
    <xf numFmtId="0" fontId="0" fillId="2" borderId="2" xfId="0" applyFill="1" applyBorder="1"/>
    <xf numFmtId="0" fontId="0" fillId="3" borderId="3" xfId="0" applyFill="1" applyBorder="1"/>
    <xf numFmtId="0" fontId="6" fillId="0" borderId="0" xfId="0" applyFont="1" applyAlignment="1">
      <alignment horizontal="center" vertical="center" wrapText="1"/>
    </xf>
    <xf numFmtId="0" fontId="6" fillId="0" borderId="0" xfId="0" applyFont="1" applyAlignment="1">
      <alignment vertical="center" wrapText="1"/>
    </xf>
    <xf numFmtId="9" fontId="6" fillId="0" borderId="0" xfId="0" applyNumberFormat="1" applyFont="1" applyAlignment="1">
      <alignment vertical="center" wrapText="1"/>
    </xf>
    <xf numFmtId="0" fontId="6" fillId="3"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9"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1" applyAlignment="1">
      <alignment horizontal="center" vertical="center" wrapText="1"/>
    </xf>
    <xf numFmtId="165" fontId="6" fillId="0" borderId="0" xfId="0" applyNumberFormat="1" applyFont="1" applyAlignment="1">
      <alignment horizontal="center" vertical="center" wrapText="1"/>
    </xf>
    <xf numFmtId="0" fontId="0" fillId="0" borderId="0" xfId="0" applyAlignment="1">
      <alignment wrapText="1"/>
    </xf>
    <xf numFmtId="0" fontId="9" fillId="0" borderId="0" xfId="0" applyFont="1"/>
    <xf numFmtId="166" fontId="0" fillId="0" borderId="0" xfId="0" applyNumberFormat="1"/>
    <xf numFmtId="0" fontId="6" fillId="0" borderId="0" xfId="1" applyFont="1" applyAlignment="1">
      <alignment horizontal="center" vertical="center" wrapText="1"/>
    </xf>
    <xf numFmtId="0" fontId="2" fillId="0" borderId="0" xfId="0" applyFont="1" applyAlignment="1">
      <alignment horizontal="center" wrapText="1"/>
    </xf>
    <xf numFmtId="166" fontId="6" fillId="0" borderId="0" xfId="0" applyNumberFormat="1" applyFont="1" applyAlignment="1">
      <alignment horizontal="center" vertical="center" wrapText="1"/>
    </xf>
    <xf numFmtId="0" fontId="6" fillId="0" borderId="0" xfId="1" applyFont="1" applyAlignment="1">
      <alignment vertical="center" wrapText="1"/>
    </xf>
    <xf numFmtId="0" fontId="6" fillId="4" borderId="0" xfId="0" applyFont="1" applyFill="1" applyAlignment="1">
      <alignment vertical="center" wrapText="1"/>
    </xf>
    <xf numFmtId="0" fontId="6" fillId="4" borderId="0" xfId="0" applyFont="1" applyFill="1" applyAlignment="1">
      <alignment horizontal="center" vertical="center" wrapText="1"/>
    </xf>
    <xf numFmtId="14" fontId="6" fillId="4" borderId="0" xfId="0" applyNumberFormat="1" applyFont="1" applyFill="1" applyAlignment="1">
      <alignment horizontal="center" vertical="center" wrapText="1"/>
    </xf>
    <xf numFmtId="0" fontId="6" fillId="5" borderId="0" xfId="0" applyFont="1" applyFill="1" applyAlignment="1">
      <alignment horizontal="center" vertical="center" wrapText="1"/>
    </xf>
    <xf numFmtId="0" fontId="6" fillId="5" borderId="0" xfId="0" applyFont="1" applyFill="1" applyAlignment="1">
      <alignment vertical="center" wrapText="1"/>
    </xf>
    <xf numFmtId="0" fontId="7" fillId="5" borderId="0" xfId="0" applyFont="1" applyFill="1" applyAlignment="1">
      <alignment horizontal="center" vertical="center" wrapText="1"/>
    </xf>
    <xf numFmtId="0" fontId="4" fillId="5" borderId="0" xfId="0" applyFont="1" applyFill="1" applyAlignment="1">
      <alignmen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4" borderId="0" xfId="0" applyFont="1" applyFill="1" applyAlignment="1" applyProtection="1">
      <alignment vertical="center" wrapText="1"/>
      <protection locked="0"/>
    </xf>
    <xf numFmtId="0" fontId="6" fillId="4" borderId="0" xfId="0" applyFont="1" applyFill="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center" vertical="center" wrapText="1"/>
      <protection locked="0"/>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vertical="center" wrapText="1"/>
    </xf>
    <xf numFmtId="0" fontId="7" fillId="0" borderId="0" xfId="0" applyFont="1" applyAlignment="1">
      <alignment vertical="center" wrapText="1"/>
    </xf>
    <xf numFmtId="0" fontId="5" fillId="4" borderId="0" xfId="0" applyFont="1" applyFill="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xf>
    <xf numFmtId="0" fontId="4"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indent="1"/>
    </xf>
    <xf numFmtId="0" fontId="0" fillId="6" borderId="0" xfId="0" applyFill="1" applyAlignment="1">
      <alignment horizontal="left" vertical="center" wrapText="1" indent="1"/>
    </xf>
    <xf numFmtId="0" fontId="0" fillId="6" borderId="0" xfId="0" applyFill="1" applyAlignment="1">
      <alignment horizontal="left" vertical="center"/>
    </xf>
    <xf numFmtId="0" fontId="0" fillId="6" borderId="0" xfId="0" applyFill="1" applyAlignment="1">
      <alignment vertical="center"/>
    </xf>
    <xf numFmtId="0" fontId="0" fillId="6" borderId="0" xfId="0" applyFill="1" applyAlignment="1">
      <alignment horizontal="center" vertical="center" wrapText="1"/>
    </xf>
    <xf numFmtId="0" fontId="0" fillId="0" borderId="0" xfId="0" applyAlignment="1">
      <alignment horizontal="center" wrapText="1"/>
    </xf>
    <xf numFmtId="0" fontId="14" fillId="6" borderId="0" xfId="0" applyFont="1" applyFill="1" applyAlignment="1">
      <alignment horizontal="center" vertical="center" wrapText="1"/>
    </xf>
    <xf numFmtId="0" fontId="15" fillId="3" borderId="0" xfId="0" applyFont="1" applyFill="1" applyAlignment="1" applyProtection="1">
      <alignment horizontal="center" vertical="center" wrapText="1"/>
      <protection locked="0"/>
    </xf>
    <xf numFmtId="0" fontId="0" fillId="2" borderId="0" xfId="0" applyFill="1" applyAlignment="1" applyProtection="1">
      <alignment horizontal="left" vertical="center" wrapText="1" indent="1"/>
      <protection locked="0"/>
    </xf>
    <xf numFmtId="0" fontId="0" fillId="3" borderId="0" xfId="0" applyFill="1" applyAlignment="1" applyProtection="1">
      <alignment horizontal="left" vertical="center"/>
      <protection locked="0"/>
    </xf>
    <xf numFmtId="164" fontId="0" fillId="2" borderId="0" xfId="0" applyNumberFormat="1"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164" fontId="0" fillId="2" borderId="0" xfId="0" applyNumberFormat="1" applyFill="1" applyAlignment="1" applyProtection="1">
      <alignment horizontal="left" vertical="center"/>
      <protection locked="0"/>
    </xf>
    <xf numFmtId="0" fontId="0" fillId="2" borderId="0" xfId="0" applyFill="1" applyAlignment="1" applyProtection="1">
      <alignment vertical="center"/>
      <protection locked="0"/>
    </xf>
    <xf numFmtId="0" fontId="8" fillId="0" borderId="0" xfId="1" applyAlignment="1">
      <alignment vertical="center" wrapText="1"/>
    </xf>
    <xf numFmtId="0" fontId="0" fillId="0" borderId="0" xfId="0" applyProtection="1">
      <protection locked="0"/>
    </xf>
    <xf numFmtId="0" fontId="13" fillId="0" borderId="0" xfId="0" applyFont="1"/>
    <xf numFmtId="0" fontId="2" fillId="0" borderId="0" xfId="0" applyFo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 fontId="6" fillId="0" borderId="0" xfId="0" applyNumberFormat="1" applyFont="1" applyAlignment="1">
      <alignment vertical="center" wrapText="1"/>
    </xf>
    <xf numFmtId="0" fontId="1" fillId="0" borderId="0" xfId="0" applyFont="1"/>
    <xf numFmtId="10" fontId="6" fillId="0" borderId="0" xfId="0" applyNumberFormat="1" applyFont="1" applyAlignment="1">
      <alignment horizontal="center" vertical="center" wrapText="1"/>
    </xf>
    <xf numFmtId="10" fontId="6" fillId="0" borderId="0" xfId="2" applyNumberFormat="1" applyFont="1" applyAlignment="1">
      <alignment horizontal="center" vertical="center" wrapText="1"/>
    </xf>
  </cellXfs>
  <cellStyles count="3">
    <cellStyle name="Hyperlink" xfId="1" builtinId="8"/>
    <cellStyle name="Normal" xfId="0" builtinId="0"/>
    <cellStyle name="Per cent" xfId="2" builtinId="5"/>
  </cellStyles>
  <dxfs count="27">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9" tint="0.59999389629810485"/>
        </patternFill>
      </fill>
      <alignment horizontal="general"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7" tint="0.59999389629810485"/>
        </patternFill>
      </fill>
      <alignment horizontal="left" vertical="center" textRotation="0" indent="0" justifyLastLine="0" shrinkToFit="0" readingOrder="0"/>
    </dxf>
    <dxf>
      <fill>
        <patternFill patternType="solid">
          <fgColor indexed="64"/>
          <bgColor theme="0"/>
        </patternFill>
      </fill>
      <alignment horizontal="left" vertical="center" textRotation="0" wrapText="1" indent="1" justifyLastLine="0" shrinkToFit="0" readingOrder="0"/>
    </dxf>
    <dxf>
      <fill>
        <patternFill patternType="solid">
          <fgColor indexed="64"/>
          <bgColor theme="9" tint="0.59999389629810485"/>
        </patternFill>
      </fill>
      <alignment horizontal="left" vertical="center" textRotation="0" wrapText="1" indent="1" justifyLastLine="0" shrinkToFit="0" readingOrder="0"/>
    </dxf>
    <dxf>
      <alignment vertical="center" textRotation="0" indent="0" justifyLastLine="0" shrinkToFit="0" readingOrder="0"/>
    </dxf>
    <dxf>
      <alignment horizontal="left" vertical="center" textRotation="0" indent="1"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3" tint="0.5999938962981048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theme="1"/>
        <name val="Arial"/>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protection locked="0" hidden="0"/>
    </dxf>
    <dxf>
      <font>
        <strike val="0"/>
        <outline val="0"/>
        <shadow val="0"/>
        <u val="none"/>
        <vertAlign val="baseline"/>
        <sz val="9"/>
        <color theme="1"/>
        <name val="Arial"/>
        <family val="2"/>
        <scheme val="none"/>
      </font>
      <alignment vertical="center" textRotation="0" wrapText="1" indent="0" justifyLastLine="0" shrinkToFit="0" readingOrder="0"/>
      <protection locked="1" hidden="0"/>
    </dxf>
    <dxf>
      <font>
        <strike val="0"/>
        <outline val="0"/>
        <shadow val="0"/>
        <u val="none"/>
        <vertAlign val="baseline"/>
        <sz val="9"/>
        <color theme="1"/>
        <name val="Arial"/>
        <family val="2"/>
        <scheme val="none"/>
      </font>
      <fill>
        <patternFill patternType="none">
          <fgColor indexed="64"/>
          <bgColor auto="1"/>
        </patternFill>
      </fill>
      <alignment vertical="center" textRotation="0" wrapText="1" indent="0" justifyLastLine="0" shrinkToFit="0" readingOrder="0"/>
      <protection locked="1" hidden="0"/>
    </dxf>
    <dxf>
      <font>
        <strike val="0"/>
        <outline val="0"/>
        <shadow val="0"/>
        <u val="none"/>
        <vertAlign val="baseline"/>
        <sz val="9"/>
        <color theme="1"/>
        <name val="Arial"/>
        <family val="2"/>
        <scheme val="none"/>
      </font>
      <alignment vertical="center" textRotation="0" wrapText="1" indent="0" justifyLastLine="0" shrinkToFit="0" readingOrder="0"/>
    </dxf>
    <dxf>
      <font>
        <strike val="0"/>
        <outline val="0"/>
        <shadow val="0"/>
        <u val="none"/>
        <vertAlign val="baseline"/>
        <sz val="9"/>
        <color theme="1"/>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8" tint="0.59996337778862885"/>
        </patternFill>
      </fill>
    </dxf>
    <dxf>
      <font>
        <b/>
        <i val="0"/>
      </font>
      <fill>
        <patternFill>
          <bgColor theme="7" tint="0.5999633777886288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Hertoets" pivot="0" count="4" xr9:uid="{DE3D7E88-9082-4B90-A8EF-19BCA21E2329}">
      <tableStyleElement type="wholeTable" dxfId="26"/>
      <tableStyleElement type="headerRow" dxfId="25"/>
      <tableStyleElement type="secondRowStripe" dxfId="24"/>
      <tableStyleElement type="second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scal Wegman" id="{8ADF7274-2828-49B5-A27B-3541D1F92D25}" userId="Pascal Wegma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4A8AB-DDEC-4661-9F57-70D83DBE42CF}" name="Tabel1" displayName="Tabel1" ref="B2:N90" totalsRowShown="0" headerRowDxfId="22" dataDxfId="21">
  <tableColumns count="13">
    <tableColumn id="1" xr3:uid="{BCA40F33-BE34-4D3B-8C04-54012BE92B92}" name="Criteria Gelijkwaardigheid" dataDxfId="20"/>
    <tableColumn id="12" xr3:uid="{3E63ADC0-D40F-45A5-9D65-F33F1F3FF8B8}" name="Uitleg" dataDxfId="19"/>
    <tableColumn id="5" xr3:uid="{C58859F8-18F8-4C4D-997D-D73955156F87}" name="Pensioenregeling Werkgever" dataDxfId="18">
      <calculatedColumnFormula>Naam_Werkgever</calculatedColumnFormula>
    </tableColumn>
    <tableColumn id="13" xr3:uid="{4316495C-BE63-4AD6-A231-88C633B5673D}" name="Beschikbaar voor extra info WG" dataDxfId="17"/>
    <tableColumn id="6" xr3:uid="{57973A9D-B6FE-49A5-8CE7-D9D057F31D1C}" name="Bron_WG" dataDxfId="16"/>
    <tableColumn id="7" xr3:uid="{13D0EB2E-BA63-4642-BCB6-752C695656D9}" name="Verwijzing_WG" dataDxfId="15"/>
    <tableColumn id="8" xr3:uid="{F98A3181-E0C0-4EC6-8E2F-D2CCFA0B25E8}" name="Beoordeling Pensioen Adviseur" dataDxfId="14">
      <calculatedColumnFormula>Naam_Adviseur</calculatedColumnFormula>
    </tableColumn>
    <tableColumn id="14" xr3:uid="{22137E16-0188-442F-8DE2-BD1761DD1EA2}" name="Extra_info / Toelichting" dataDxfId="13"/>
    <tableColumn id="10" xr3:uid="{CAC864A8-AB7B-4B06-A1F6-A4DC2189D1E6}" name="II" dataDxfId="12"/>
    <tableColumn id="2" xr3:uid="{F8944154-BBA0-4470-A327-750E27241CB8}" name="Pensioenregeling StiPP (Plusregeling)" dataDxfId="11"/>
    <tableColumn id="11" xr3:uid="{3EB20DAD-CA51-4CEA-9FD4-CE860397D94D}" name="Extra_info_StiPP" dataDxfId="10"/>
    <tableColumn id="3" xr3:uid="{CC3D08D6-4CB7-433B-818C-9B2797D40DA6}" name="Bron_StiPP" dataDxfId="9"/>
    <tableColumn id="4" xr3:uid="{7CEAEC36-C6D5-4319-A616-E38D27209F8A}" name="Verwijzing_StiPP" dataDxfId="8"/>
  </tableColumns>
  <tableStyleInfo name="Hertoets"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94441F-4059-42CF-906B-32134DFE7CF7}" name="Tabel2" displayName="Tabel2" ref="A1:F34" totalsRowShown="0" headerRowDxfId="7" dataDxfId="6">
  <autoFilter ref="A1:F34" xr:uid="{FD39D9DA-B46F-4679-9FB2-819FA72193EB}"/>
  <tableColumns count="6">
    <tableColumn id="1" xr3:uid="{D9FA0ECE-6A8D-4A5F-8F61-768D8052106F}" name="Regeling" dataDxfId="5"/>
    <tableColumn id="5" xr3:uid="{F57F8F08-AE51-4369-B41C-964BEBA21623}" name="1e Toetsing / Hertoets" dataDxfId="4"/>
    <tableColumn id="2" xr3:uid="{897D2126-60A2-496E-A6FA-52A05229A1FE}" name="Document" dataDxfId="3"/>
    <tableColumn id="3" xr3:uid="{75824AD0-73D4-4D90-95E6-0B214F4A56EB}" name="Check" dataDxfId="2"/>
    <tableColumn id="4" xr3:uid="{1CF42B21-877D-43C8-9BA9-3A6AC468F118}" name="Datum_aanlevering" dataDxfId="1"/>
    <tableColumn id="7" xr3:uid="{43D6FBB6-B6AD-4576-8ADF-73D3C116D773}" name="Extra toelichting "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0-06-08T14:03:28.39" personId="{8ADF7274-2828-49B5-A27B-3541D1F92D25}" id="{055443DD-3E8E-483B-AE64-2D9853325B13}">
    <text>Zie bijlage 3 CAO voor wat onder bruto uurloon wordt verstaan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tippensioen.nl/werknemer/pensioen-bij-stipp/de-pensioenregeling/premie/" TargetMode="External"/><Relationship Id="rId13" Type="http://schemas.microsoft.com/office/2017/10/relationships/threadedComment" Target="../threadedComments/threadedComment1.xml"/><Relationship Id="rId3" Type="http://schemas.openxmlformats.org/officeDocument/2006/relationships/hyperlink" Target="https://www.stippensioen.nl/werknemer/pensioen-bij-stipp/pensioen-1-2-3/plusregeling/wat-krijgt-u-in-onze-pensioenregeling/" TargetMode="External"/><Relationship Id="rId7" Type="http://schemas.openxmlformats.org/officeDocument/2006/relationships/hyperlink" Target="https://www.stippensioen.nl/werknemer/pensioen-bij-stipp/de-pensioenregeling/premie/" TargetMode="External"/><Relationship Id="rId12" Type="http://schemas.openxmlformats.org/officeDocument/2006/relationships/comments" Target="../comments1.xml"/><Relationship Id="rId2" Type="http://schemas.openxmlformats.org/officeDocument/2006/relationships/hyperlink" Target="https://www.abu.nl/cao/cao-voor-uitzendkrachten/" TargetMode="External"/><Relationship Id="rId1" Type="http://schemas.openxmlformats.org/officeDocument/2006/relationships/hyperlink" Target="https://www.abu.nl/cao/cao-voor-uitzendkrachten/" TargetMode="External"/><Relationship Id="rId6" Type="http://schemas.openxmlformats.org/officeDocument/2006/relationships/hyperlink" Target="https://www.stippensioen.nl/werknemer/pensioen-bij-stipp/de-pensioenregeling/premie/" TargetMode="External"/><Relationship Id="rId11" Type="http://schemas.openxmlformats.org/officeDocument/2006/relationships/table" Target="../tables/table1.xml"/><Relationship Id="rId5" Type="http://schemas.openxmlformats.org/officeDocument/2006/relationships/hyperlink" Target="https://www.stippensioen.nl/werknemer/pensioen-bij-stipp/de-pensioenregeling/premie/" TargetMode="External"/><Relationship Id="rId10" Type="http://schemas.openxmlformats.org/officeDocument/2006/relationships/vmlDrawing" Target="../drawings/vmlDrawing1.vml"/><Relationship Id="rId4" Type="http://schemas.openxmlformats.org/officeDocument/2006/relationships/hyperlink" Target="https://www.stippensioen.nl/werknemer/pensioen-bij-stipp/de-pensioenregeling/premie/"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737A-AE16-4484-836B-33250CA434C1}">
  <dimension ref="A1:B11"/>
  <sheetViews>
    <sheetView zoomScale="125" zoomScaleNormal="125" workbookViewId="0">
      <selection activeCell="A15" sqref="A15"/>
    </sheetView>
  </sheetViews>
  <sheetFormatPr baseColWidth="10" defaultColWidth="8.83203125" defaultRowHeight="15" x14ac:dyDescent="0.2"/>
  <cols>
    <col min="1" max="1" width="8.83203125" style="70"/>
    <col min="2" max="2" width="133.5" style="70" bestFit="1" customWidth="1"/>
    <col min="3" max="16384" width="8.83203125" style="70"/>
  </cols>
  <sheetData>
    <row r="1" spans="1:2" x14ac:dyDescent="0.2">
      <c r="A1" t="s">
        <v>50</v>
      </c>
      <c r="B1" t="s">
        <v>68</v>
      </c>
    </row>
    <row r="2" spans="1:2" x14ac:dyDescent="0.2">
      <c r="A2" t="s">
        <v>51</v>
      </c>
      <c r="B2" t="s">
        <v>210</v>
      </c>
    </row>
    <row r="3" spans="1:2" x14ac:dyDescent="0.2">
      <c r="A3"/>
      <c r="B3" s="17" t="s">
        <v>176</v>
      </c>
    </row>
    <row r="4" spans="1:2" x14ac:dyDescent="0.2">
      <c r="A4" t="s">
        <v>78</v>
      </c>
      <c r="B4" t="s">
        <v>211</v>
      </c>
    </row>
    <row r="5" spans="1:2" x14ac:dyDescent="0.2">
      <c r="A5" t="s">
        <v>79</v>
      </c>
      <c r="B5" t="s">
        <v>80</v>
      </c>
    </row>
    <row r="6" spans="1:2" x14ac:dyDescent="0.2">
      <c r="A6" s="71" t="s">
        <v>262</v>
      </c>
      <c r="B6" s="72" t="s">
        <v>226</v>
      </c>
    </row>
    <row r="7" spans="1:2" x14ac:dyDescent="0.2">
      <c r="A7"/>
      <c r="B7" s="72" t="s">
        <v>224</v>
      </c>
    </row>
    <row r="8" spans="1:2" x14ac:dyDescent="0.2">
      <c r="A8"/>
      <c r="B8" s="72" t="s">
        <v>225</v>
      </c>
    </row>
    <row r="9" spans="1:2" x14ac:dyDescent="0.2">
      <c r="A9" s="17" t="s">
        <v>81</v>
      </c>
      <c r="B9" t="s">
        <v>212</v>
      </c>
    </row>
    <row r="10" spans="1:2" x14ac:dyDescent="0.2">
      <c r="A10" s="71" t="s">
        <v>262</v>
      </c>
      <c r="B10" s="72" t="s">
        <v>263</v>
      </c>
    </row>
    <row r="11" spans="1:2" x14ac:dyDescent="0.2">
      <c r="A11" t="s">
        <v>82</v>
      </c>
      <c r="B11" t="s">
        <v>213</v>
      </c>
    </row>
  </sheetData>
  <sheetProtection algorithmName="SHA-512" hashValue="ru9+tb2evlnA9hP42op5ILZTCagidEMDIMm/bUHzIZYGUglkW18POePOgVWtQNYj0DmMks5/2Z3q5Ot3uiZEvA==" saltValue="dvSsm3gfvVqajUcnLvGz4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CABB-4A6E-4234-8BEB-E0E3D2469478}">
  <dimension ref="A1:BI7"/>
  <sheetViews>
    <sheetView zoomScale="125" zoomScaleNormal="125" workbookViewId="0">
      <selection activeCell="B14" sqref="B14"/>
    </sheetView>
  </sheetViews>
  <sheetFormatPr baseColWidth="10" defaultColWidth="8.83203125" defaultRowHeight="15" x14ac:dyDescent="0.2"/>
  <cols>
    <col min="1" max="1" width="36.5" customWidth="1"/>
    <col min="2" max="2" width="26" style="70" customWidth="1"/>
    <col min="3" max="3" width="29.5" style="70" customWidth="1"/>
    <col min="4" max="61" width="8.83203125" style="70"/>
  </cols>
  <sheetData>
    <row r="1" spans="1:3" x14ac:dyDescent="0.2">
      <c r="B1" s="70" t="s">
        <v>70</v>
      </c>
      <c r="C1" s="70" t="s">
        <v>53</v>
      </c>
    </row>
    <row r="2" spans="1:3" x14ac:dyDescent="0.2">
      <c r="A2" t="s">
        <v>32</v>
      </c>
      <c r="B2" s="73" t="s">
        <v>33</v>
      </c>
    </row>
    <row r="3" spans="1:3" x14ac:dyDescent="0.2">
      <c r="A3" s="17" t="s">
        <v>264</v>
      </c>
      <c r="B3" s="73" t="s">
        <v>265</v>
      </c>
    </row>
    <row r="4" spans="1:3" x14ac:dyDescent="0.2">
      <c r="A4" t="s">
        <v>71</v>
      </c>
    </row>
    <row r="5" spans="1:3" x14ac:dyDescent="0.2">
      <c r="A5" t="s">
        <v>69</v>
      </c>
      <c r="B5" s="74" t="s">
        <v>59</v>
      </c>
    </row>
    <row r="6" spans="1:3" x14ac:dyDescent="0.2">
      <c r="A6" t="s">
        <v>238</v>
      </c>
      <c r="B6" s="73" t="s">
        <v>237</v>
      </c>
    </row>
    <row r="7" spans="1:3" x14ac:dyDescent="0.2">
      <c r="A7" t="s">
        <v>240</v>
      </c>
      <c r="B7" s="73" t="s">
        <v>239</v>
      </c>
      <c r="C7" s="73" t="s">
        <v>241</v>
      </c>
    </row>
  </sheetData>
  <sheetProtection algorithmName="SHA-512" hashValue="mfmqL/Z9rTQtcr7OjeTJn4DP1/yCu+d3McgE4lM/GmwVwSZyFsKEHH8ihD9zWj0lDoWf1yQ/YhOrMxEvs+QTGg==" saltValue="ujQmQVsX1WR3ZR6pvxPqjA==" spinCount="100000" sheet="1" objects="1" scenarios="1"/>
  <dataValidations count="1">
    <dataValidation type="list" allowBlank="1" showInputMessage="1" showErrorMessage="1" sqref="B5" xr:uid="{A7215049-4D23-4AC6-8018-BB6BE5B9C033}">
      <formula1>type_toets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E843-C49F-41E1-9D6F-0CC0908BB96F}">
  <sheetPr>
    <tabColor rgb="FF92D050"/>
  </sheetPr>
  <dimension ref="B1:ZV92"/>
  <sheetViews>
    <sheetView tabSelected="1" zoomScale="120" zoomScaleNormal="120" workbookViewId="0">
      <pane xSplit="3" ySplit="4" topLeftCell="J21" activePane="bottomRight" state="frozen"/>
      <selection pane="topRight" activeCell="D1" sqref="D1"/>
      <selection pane="bottomLeft" activeCell="A5" sqref="A5"/>
      <selection pane="bottomRight" activeCell="L33" sqref="L33"/>
    </sheetView>
  </sheetViews>
  <sheetFormatPr baseColWidth="10" defaultColWidth="9.1640625" defaultRowHeight="25" customHeight="1" x14ac:dyDescent="0.2"/>
  <cols>
    <col min="1" max="1" width="4.33203125" style="5" customWidth="1"/>
    <col min="2" max="2" width="34.33203125" style="5" customWidth="1"/>
    <col min="3" max="3" width="39.5" style="5" customWidth="1"/>
    <col min="4" max="4" width="23.6640625" style="4" customWidth="1"/>
    <col min="5" max="5" width="22.5" style="5" customWidth="1"/>
    <col min="6" max="6" width="19.33203125" style="5" customWidth="1"/>
    <col min="7" max="7" width="24.5" style="5" customWidth="1"/>
    <col min="8" max="8" width="23.6640625" style="4" customWidth="1"/>
    <col min="9" max="9" width="25.5" style="4" customWidth="1"/>
    <col min="10" max="10" width="4.6640625" style="4" customWidth="1"/>
    <col min="11" max="11" width="30.5" style="5" customWidth="1"/>
    <col min="12" max="12" width="26.83203125" style="5" customWidth="1"/>
    <col min="13" max="13" width="18.1640625" style="16" customWidth="1"/>
    <col min="14" max="14" width="17.83203125" style="16" customWidth="1"/>
    <col min="15" max="15" width="22.6640625" style="5" customWidth="1"/>
    <col min="16" max="17" width="20.6640625" style="5" customWidth="1"/>
    <col min="18" max="16384" width="9.1640625" style="5"/>
  </cols>
  <sheetData>
    <row r="1" spans="2:698" ht="25" customHeight="1" x14ac:dyDescent="0.2">
      <c r="H1" s="5"/>
      <c r="I1" s="5"/>
      <c r="J1" s="5"/>
      <c r="K1" s="20" t="s">
        <v>272</v>
      </c>
      <c r="L1" s="20"/>
      <c r="M1" s="20"/>
      <c r="N1" s="20"/>
    </row>
    <row r="2" spans="2:698" ht="26" x14ac:dyDescent="0.2">
      <c r="B2" s="4" t="s">
        <v>5</v>
      </c>
      <c r="C2" s="4" t="s">
        <v>27</v>
      </c>
      <c r="D2" s="30" t="s">
        <v>35</v>
      </c>
      <c r="E2" s="30" t="s">
        <v>231</v>
      </c>
      <c r="F2" s="30" t="s">
        <v>10</v>
      </c>
      <c r="G2" s="30" t="s">
        <v>11</v>
      </c>
      <c r="H2" s="30" t="s">
        <v>181</v>
      </c>
      <c r="I2" s="30" t="s">
        <v>182</v>
      </c>
      <c r="J2" s="26" t="s">
        <v>203</v>
      </c>
      <c r="K2" s="4" t="s">
        <v>34</v>
      </c>
      <c r="L2" s="4" t="s">
        <v>54</v>
      </c>
      <c r="M2" s="4" t="s">
        <v>8</v>
      </c>
      <c r="N2" s="4" t="s">
        <v>9</v>
      </c>
      <c r="OP2" s="6"/>
      <c r="PB2" s="6"/>
      <c r="PJ2" s="6"/>
      <c r="QS2" s="6"/>
      <c r="RE2" s="6"/>
      <c r="RP2" s="6"/>
      <c r="RU2" s="6"/>
      <c r="RZ2" s="6"/>
      <c r="SB2" s="6"/>
      <c r="SL2" s="6"/>
      <c r="SQ2" s="6"/>
      <c r="SV2" s="6"/>
      <c r="SX2" s="6"/>
      <c r="TA2" s="6"/>
      <c r="TF2" s="6"/>
      <c r="TK2" s="6"/>
      <c r="TM2" s="6"/>
      <c r="TP2" s="6"/>
      <c r="TU2" s="6"/>
      <c r="TZ2" s="6"/>
      <c r="UB2" s="6"/>
      <c r="ZV2" s="6"/>
    </row>
    <row r="3" spans="2:698" ht="25" customHeight="1" x14ac:dyDescent="0.2">
      <c r="B3" s="4"/>
      <c r="C3" s="4"/>
      <c r="D3" s="30"/>
      <c r="E3" s="31"/>
      <c r="F3" s="31"/>
      <c r="G3" s="31"/>
      <c r="H3" s="31"/>
      <c r="I3" s="31"/>
      <c r="J3" s="27"/>
      <c r="K3" s="4"/>
      <c r="L3" s="4"/>
      <c r="M3" s="4"/>
      <c r="N3" s="4"/>
      <c r="OP3" s="6"/>
      <c r="PB3" s="6"/>
      <c r="PJ3" s="6"/>
      <c r="QS3" s="6"/>
      <c r="RE3" s="6"/>
      <c r="RP3" s="6"/>
      <c r="RU3" s="6"/>
      <c r="RZ3" s="6"/>
      <c r="SB3" s="6"/>
      <c r="SL3" s="6"/>
      <c r="SQ3" s="6"/>
      <c r="SV3" s="6"/>
      <c r="SX3" s="6"/>
      <c r="TA3" s="6"/>
      <c r="TF3" s="6"/>
      <c r="TK3" s="6"/>
      <c r="TM3" s="6"/>
      <c r="TP3" s="6"/>
      <c r="TU3" s="6"/>
      <c r="TZ3" s="6"/>
      <c r="UB3" s="6"/>
      <c r="ZV3" s="6"/>
    </row>
    <row r="4" spans="2:698" ht="25" customHeight="1" x14ac:dyDescent="0.2">
      <c r="B4" s="42" t="s">
        <v>17</v>
      </c>
      <c r="C4" s="4" t="s">
        <v>36</v>
      </c>
      <c r="D4" s="32" t="str">
        <f>Naam_Werkgever</f>
        <v>ABC_Corp</v>
      </c>
      <c r="E4" s="33"/>
      <c r="F4" s="31"/>
      <c r="G4" s="31"/>
      <c r="H4" s="32" t="str">
        <f>Naam_Adviseur</f>
        <v>AQ_actuaris_AG</v>
      </c>
      <c r="I4" s="33"/>
      <c r="J4" s="28"/>
      <c r="K4" s="13" t="s">
        <v>143</v>
      </c>
      <c r="L4" s="4"/>
      <c r="M4" s="4"/>
      <c r="N4" s="4"/>
      <c r="OP4" s="6"/>
      <c r="PB4" s="6"/>
      <c r="PJ4" s="6"/>
      <c r="QS4" s="6"/>
      <c r="RE4" s="6"/>
      <c r="RP4" s="6"/>
      <c r="RU4" s="6"/>
      <c r="RZ4" s="6"/>
      <c r="SB4" s="6"/>
      <c r="SL4" s="6"/>
      <c r="SQ4" s="6"/>
      <c r="SV4" s="6"/>
      <c r="SX4" s="6"/>
      <c r="TA4" s="6"/>
      <c r="TF4" s="6"/>
      <c r="TK4" s="6"/>
      <c r="TM4" s="6"/>
      <c r="TP4" s="6"/>
      <c r="TU4" s="6"/>
      <c r="TZ4" s="6"/>
      <c r="UB4" s="6"/>
      <c r="ZV4" s="6"/>
    </row>
    <row r="5" spans="2:698" ht="25" customHeight="1" x14ac:dyDescent="0.2">
      <c r="B5" s="4"/>
      <c r="C5" s="4"/>
      <c r="D5" s="30"/>
      <c r="E5" s="30"/>
      <c r="F5" s="30"/>
      <c r="G5" s="30"/>
      <c r="H5" s="30"/>
      <c r="I5" s="30"/>
      <c r="J5" s="26"/>
      <c r="K5" s="4"/>
      <c r="L5" s="4"/>
      <c r="M5" s="4"/>
      <c r="N5" s="4"/>
    </row>
    <row r="6" spans="2:698" ht="52" x14ac:dyDescent="0.2">
      <c r="B6" s="43" t="s">
        <v>55</v>
      </c>
      <c r="C6" s="44"/>
      <c r="D6" s="34"/>
      <c r="E6" s="35"/>
      <c r="F6" s="35"/>
      <c r="G6" s="35"/>
      <c r="H6" s="61" t="s">
        <v>232</v>
      </c>
      <c r="I6" s="35"/>
      <c r="J6" s="27"/>
      <c r="K6" s="9"/>
      <c r="L6" s="9"/>
      <c r="M6" s="7"/>
      <c r="N6" s="7"/>
    </row>
    <row r="7" spans="2:698" ht="25" customHeight="1" x14ac:dyDescent="0.2">
      <c r="B7" s="13"/>
      <c r="C7" s="45"/>
      <c r="D7" s="30"/>
      <c r="E7" s="31"/>
      <c r="F7" s="31"/>
      <c r="G7" s="31"/>
      <c r="H7" s="31"/>
      <c r="I7" s="31"/>
      <c r="J7" s="27"/>
      <c r="K7" s="4"/>
      <c r="L7" s="4"/>
      <c r="M7" s="5"/>
      <c r="N7" s="5"/>
    </row>
    <row r="8" spans="2:698" ht="25" customHeight="1" x14ac:dyDescent="0.2">
      <c r="B8" s="45" t="s">
        <v>60</v>
      </c>
      <c r="C8" s="5" t="s">
        <v>65</v>
      </c>
      <c r="D8" s="30" t="s">
        <v>59</v>
      </c>
      <c r="E8" s="31"/>
      <c r="F8" s="31" t="s">
        <v>208</v>
      </c>
      <c r="G8" s="31" t="s">
        <v>209</v>
      </c>
      <c r="H8" s="31" t="s">
        <v>59</v>
      </c>
      <c r="I8" s="31"/>
      <c r="J8" s="27"/>
      <c r="K8" s="4" t="s">
        <v>0</v>
      </c>
      <c r="M8" s="5"/>
      <c r="N8" s="5"/>
    </row>
    <row r="9" spans="2:698" ht="25" customHeight="1" x14ac:dyDescent="0.2">
      <c r="B9" s="45" t="s">
        <v>67</v>
      </c>
      <c r="C9" s="5" t="s">
        <v>89</v>
      </c>
      <c r="D9" s="30" t="s">
        <v>59</v>
      </c>
      <c r="E9" s="31"/>
      <c r="F9" s="31"/>
      <c r="G9" s="31"/>
      <c r="H9" s="31" t="s">
        <v>59</v>
      </c>
      <c r="I9" s="31"/>
      <c r="J9" s="27"/>
      <c r="K9" s="4" t="s">
        <v>87</v>
      </c>
      <c r="M9" s="5"/>
      <c r="N9" s="5"/>
    </row>
    <row r="10" spans="2:698" ht="104" x14ac:dyDescent="0.2">
      <c r="B10" s="45" t="s">
        <v>1</v>
      </c>
      <c r="C10" s="5" t="s">
        <v>221</v>
      </c>
      <c r="D10" s="30" t="s">
        <v>59</v>
      </c>
      <c r="E10" s="31"/>
      <c r="F10" s="31"/>
      <c r="G10" s="31"/>
      <c r="H10" s="31" t="s">
        <v>59</v>
      </c>
      <c r="I10" s="31"/>
      <c r="J10" s="27"/>
      <c r="K10" s="4">
        <v>18</v>
      </c>
      <c r="L10" s="4" t="s">
        <v>271</v>
      </c>
      <c r="M10" s="14" t="s">
        <v>134</v>
      </c>
      <c r="N10" s="4" t="s">
        <v>133</v>
      </c>
    </row>
    <row r="11" spans="2:698" ht="25" customHeight="1" x14ac:dyDescent="0.2">
      <c r="B11" s="45" t="s">
        <v>61</v>
      </c>
      <c r="C11" s="5" t="s">
        <v>66</v>
      </c>
      <c r="D11" s="30" t="s">
        <v>59</v>
      </c>
      <c r="E11" s="31"/>
      <c r="F11" s="31"/>
      <c r="G11" s="31"/>
      <c r="H11" s="31" t="s">
        <v>59</v>
      </c>
      <c r="I11" s="31"/>
      <c r="J11" s="27"/>
      <c r="K11" s="4">
        <v>67</v>
      </c>
      <c r="L11" s="4" t="s">
        <v>137</v>
      </c>
      <c r="M11" s="5" t="s">
        <v>156</v>
      </c>
      <c r="N11" s="5" t="s">
        <v>157</v>
      </c>
    </row>
    <row r="12" spans="2:698" ht="25" customHeight="1" x14ac:dyDescent="0.2">
      <c r="B12" s="45" t="s">
        <v>56</v>
      </c>
      <c r="C12" s="5" t="s">
        <v>63</v>
      </c>
      <c r="D12" s="30" t="s">
        <v>85</v>
      </c>
      <c r="E12" s="31"/>
      <c r="F12" s="31"/>
      <c r="G12" s="31"/>
      <c r="H12" s="31"/>
      <c r="I12" s="31"/>
      <c r="J12" s="27"/>
      <c r="K12" s="12">
        <v>45658</v>
      </c>
      <c r="L12" s="4" t="s">
        <v>138</v>
      </c>
      <c r="M12" s="5"/>
      <c r="N12" s="5"/>
    </row>
    <row r="13" spans="2:698" ht="39" x14ac:dyDescent="0.2">
      <c r="B13" s="45" t="s">
        <v>64</v>
      </c>
      <c r="D13" s="30" t="s">
        <v>85</v>
      </c>
      <c r="E13" s="31"/>
      <c r="F13" s="31"/>
      <c r="G13" s="31"/>
      <c r="H13" s="31"/>
      <c r="I13" s="31"/>
      <c r="J13" s="27"/>
      <c r="K13" s="4" t="s">
        <v>148</v>
      </c>
      <c r="L13" s="4" t="s">
        <v>270</v>
      </c>
      <c r="M13" s="5" t="s">
        <v>258</v>
      </c>
      <c r="N13" s="5" t="s">
        <v>147</v>
      </c>
    </row>
    <row r="14" spans="2:698" ht="25" customHeight="1" x14ac:dyDescent="0.2">
      <c r="B14" s="45" t="s">
        <v>214</v>
      </c>
      <c r="D14" s="30" t="s">
        <v>85</v>
      </c>
      <c r="E14" s="31"/>
      <c r="F14" s="31"/>
      <c r="G14" s="31"/>
      <c r="H14" s="31"/>
      <c r="I14" s="31"/>
      <c r="J14" s="27"/>
      <c r="K14" s="4" t="s">
        <v>143</v>
      </c>
      <c r="L14" s="14" t="s">
        <v>149</v>
      </c>
      <c r="M14" s="5"/>
      <c r="N14" s="5"/>
    </row>
    <row r="15" spans="2:698" ht="26" x14ac:dyDescent="0.2">
      <c r="B15" s="45" t="s">
        <v>207</v>
      </c>
      <c r="C15" s="5" t="s">
        <v>173</v>
      </c>
      <c r="D15" s="30" t="s">
        <v>85</v>
      </c>
      <c r="E15" s="31"/>
      <c r="F15" s="31"/>
      <c r="G15" s="31"/>
      <c r="H15" s="31"/>
      <c r="I15" s="31"/>
      <c r="J15" s="27"/>
      <c r="K15" s="4"/>
      <c r="L15" s="4"/>
      <c r="M15" s="5"/>
      <c r="N15" s="5"/>
    </row>
    <row r="16" spans="2:698" ht="15" x14ac:dyDescent="0.2">
      <c r="B16" s="46" t="s">
        <v>201</v>
      </c>
      <c r="C16" s="23"/>
      <c r="D16" s="37"/>
      <c r="E16" s="36"/>
      <c r="F16" s="36"/>
      <c r="G16" s="36"/>
      <c r="H16" s="36"/>
      <c r="I16" s="36"/>
      <c r="J16" s="27"/>
      <c r="K16" s="25"/>
      <c r="L16" s="24"/>
      <c r="M16" s="23"/>
      <c r="N16" s="23"/>
    </row>
    <row r="17" spans="2:17" ht="26" x14ac:dyDescent="0.2">
      <c r="B17" s="45" t="s">
        <v>254</v>
      </c>
      <c r="D17" s="30" t="s">
        <v>59</v>
      </c>
      <c r="E17" s="31"/>
      <c r="F17" s="31"/>
      <c r="G17" s="31"/>
      <c r="H17" s="31"/>
      <c r="I17" s="31"/>
      <c r="J17" s="27"/>
      <c r="K17" s="4" t="s">
        <v>73</v>
      </c>
      <c r="L17" s="19"/>
      <c r="M17" s="5" t="s">
        <v>3</v>
      </c>
      <c r="N17" s="5" t="s">
        <v>278</v>
      </c>
    </row>
    <row r="18" spans="2:17" ht="50" customHeight="1" x14ac:dyDescent="0.2">
      <c r="B18" s="45" t="s">
        <v>255</v>
      </c>
      <c r="D18" s="30" t="s">
        <v>59</v>
      </c>
      <c r="E18" s="31"/>
      <c r="F18" s="31"/>
      <c r="G18" s="31"/>
      <c r="H18" s="31" t="s">
        <v>59</v>
      </c>
      <c r="I18" s="31"/>
      <c r="J18" s="27"/>
      <c r="K18" s="4" t="s">
        <v>73</v>
      </c>
      <c r="L18" s="19"/>
      <c r="M18" s="5" t="s">
        <v>3</v>
      </c>
      <c r="N18" s="5" t="s">
        <v>278</v>
      </c>
    </row>
    <row r="19" spans="2:17" ht="25" customHeight="1" x14ac:dyDescent="0.2">
      <c r="B19" s="45" t="s">
        <v>256</v>
      </c>
      <c r="D19" s="30" t="s">
        <v>59</v>
      </c>
      <c r="E19" s="31"/>
      <c r="F19" s="31"/>
      <c r="G19" s="31"/>
      <c r="H19" s="31" t="s">
        <v>59</v>
      </c>
      <c r="I19" s="31"/>
      <c r="J19" s="27"/>
      <c r="K19" s="4" t="s">
        <v>73</v>
      </c>
      <c r="L19" s="19"/>
      <c r="M19" s="5" t="s">
        <v>3</v>
      </c>
      <c r="N19" s="5" t="s">
        <v>278</v>
      </c>
    </row>
    <row r="20" spans="2:17" ht="52" x14ac:dyDescent="0.2">
      <c r="B20" s="45" t="s">
        <v>257</v>
      </c>
      <c r="C20" s="5" t="s">
        <v>215</v>
      </c>
      <c r="D20" s="30" t="s">
        <v>59</v>
      </c>
      <c r="E20" s="31"/>
      <c r="F20" s="31"/>
      <c r="G20" s="31"/>
      <c r="H20" s="31" t="s">
        <v>59</v>
      </c>
      <c r="I20" s="31"/>
      <c r="J20" s="27"/>
      <c r="K20" s="4" t="s">
        <v>73</v>
      </c>
      <c r="L20" s="19"/>
      <c r="M20" s="5" t="s">
        <v>3</v>
      </c>
      <c r="N20" s="5" t="s">
        <v>278</v>
      </c>
    </row>
    <row r="21" spans="2:17" ht="98" customHeight="1" x14ac:dyDescent="0.2">
      <c r="B21" s="45" t="s">
        <v>86</v>
      </c>
      <c r="D21" s="30" t="s">
        <v>85</v>
      </c>
      <c r="E21" s="31"/>
      <c r="F21" s="31"/>
      <c r="G21" s="31"/>
      <c r="H21" s="31" t="s">
        <v>59</v>
      </c>
      <c r="I21" s="31"/>
      <c r="J21" s="27"/>
      <c r="K21" s="4" t="s">
        <v>273</v>
      </c>
      <c r="L21" s="4" t="s">
        <v>274</v>
      </c>
      <c r="M21" s="5" t="s">
        <v>3</v>
      </c>
      <c r="N21" s="5" t="s">
        <v>278</v>
      </c>
    </row>
    <row r="22" spans="2:17" ht="25" customHeight="1" x14ac:dyDescent="0.2">
      <c r="B22" s="45" t="s">
        <v>197</v>
      </c>
      <c r="D22" s="30" t="s">
        <v>85</v>
      </c>
      <c r="E22" s="31"/>
      <c r="F22" s="31"/>
      <c r="G22" s="31"/>
      <c r="H22" s="31" t="s">
        <v>59</v>
      </c>
      <c r="I22" s="31"/>
      <c r="J22" s="27"/>
      <c r="K22" s="4" t="s">
        <v>259</v>
      </c>
      <c r="L22" s="14" t="s">
        <v>150</v>
      </c>
      <c r="M22" s="5" t="s">
        <v>3</v>
      </c>
      <c r="N22" s="5" t="s">
        <v>278</v>
      </c>
    </row>
    <row r="23" spans="2:17" ht="25" customHeight="1" x14ac:dyDescent="0.2">
      <c r="B23" s="45" t="s">
        <v>199</v>
      </c>
      <c r="C23" s="5" t="s">
        <v>216</v>
      </c>
      <c r="D23" s="30" t="s">
        <v>85</v>
      </c>
      <c r="E23" s="31"/>
      <c r="F23" s="31"/>
      <c r="G23" s="31"/>
      <c r="H23" s="31" t="s">
        <v>59</v>
      </c>
      <c r="I23" s="31"/>
      <c r="J23" s="27"/>
      <c r="K23" s="4"/>
      <c r="L23" s="4"/>
      <c r="M23" s="5"/>
      <c r="N23" s="5"/>
    </row>
    <row r="24" spans="2:17" ht="44.25" customHeight="1" x14ac:dyDescent="0.2">
      <c r="B24" s="45" t="s">
        <v>202</v>
      </c>
      <c r="C24" s="5" t="s">
        <v>217</v>
      </c>
      <c r="D24" s="30" t="s">
        <v>85</v>
      </c>
      <c r="E24" s="31"/>
      <c r="F24" s="31"/>
      <c r="G24" s="31"/>
      <c r="H24" s="31" t="s">
        <v>59</v>
      </c>
      <c r="I24" s="31"/>
      <c r="J24" s="27"/>
      <c r="K24" s="4" t="s">
        <v>90</v>
      </c>
      <c r="L24" s="4"/>
      <c r="M24" s="5"/>
      <c r="N24" s="5"/>
    </row>
    <row r="25" spans="2:17" ht="83" customHeight="1" x14ac:dyDescent="0.2">
      <c r="B25" s="47" t="s">
        <v>177</v>
      </c>
      <c r="C25" s="5" t="s">
        <v>178</v>
      </c>
      <c r="D25" s="30" t="s">
        <v>85</v>
      </c>
      <c r="E25" s="31"/>
      <c r="F25" s="31"/>
      <c r="G25" s="31"/>
      <c r="H25" s="31" t="s">
        <v>59</v>
      </c>
      <c r="I25" s="31"/>
      <c r="J25" s="27"/>
      <c r="K25" s="15" t="s">
        <v>275</v>
      </c>
      <c r="L25" s="4" t="s">
        <v>276</v>
      </c>
      <c r="M25" s="5" t="s">
        <v>3</v>
      </c>
      <c r="N25" s="5" t="s">
        <v>278</v>
      </c>
      <c r="Q25" s="75"/>
    </row>
    <row r="26" spans="2:17" ht="25" customHeight="1" x14ac:dyDescent="0.2">
      <c r="D26" s="30"/>
      <c r="E26" s="31"/>
      <c r="F26" s="31"/>
      <c r="G26" s="31"/>
      <c r="H26" s="31"/>
      <c r="I26" s="31"/>
      <c r="J26" s="27"/>
      <c r="K26" s="4"/>
      <c r="L26" s="4"/>
      <c r="M26" s="5"/>
      <c r="N26" s="5"/>
      <c r="Q26" s="75"/>
    </row>
    <row r="27" spans="2:17" ht="25" customHeight="1" x14ac:dyDescent="0.2">
      <c r="B27" s="43" t="s">
        <v>28</v>
      </c>
      <c r="C27" s="7"/>
      <c r="D27" s="34"/>
      <c r="E27" s="35"/>
      <c r="F27" s="35"/>
      <c r="G27" s="35"/>
      <c r="H27" s="35"/>
      <c r="I27" s="35"/>
      <c r="J27" s="27"/>
      <c r="K27" s="9"/>
      <c r="L27" s="9"/>
      <c r="M27" s="7"/>
      <c r="N27" s="7"/>
    </row>
    <row r="28" spans="2:17" ht="25" customHeight="1" x14ac:dyDescent="0.2">
      <c r="B28" s="13"/>
      <c r="D28" s="30"/>
      <c r="E28" s="31"/>
      <c r="F28" s="31"/>
      <c r="G28" s="31"/>
      <c r="H28" s="31"/>
      <c r="I28" s="31"/>
      <c r="J28" s="27"/>
      <c r="K28" s="4"/>
      <c r="L28" s="4"/>
      <c r="M28" s="5"/>
      <c r="N28" s="5"/>
    </row>
    <row r="29" spans="2:17" ht="25" customHeight="1" x14ac:dyDescent="0.2">
      <c r="B29" s="45" t="s">
        <v>29</v>
      </c>
      <c r="D29" s="30" t="s">
        <v>59</v>
      </c>
      <c r="E29" s="31"/>
      <c r="F29" s="31"/>
      <c r="G29" s="31"/>
      <c r="H29" s="31" t="s">
        <v>59</v>
      </c>
      <c r="I29" s="31"/>
      <c r="J29" s="27"/>
      <c r="K29" s="4" t="s">
        <v>31</v>
      </c>
      <c r="L29" s="4"/>
      <c r="M29" s="5"/>
      <c r="N29" s="5"/>
    </row>
    <row r="30" spans="2:17" ht="25" customHeight="1" x14ac:dyDescent="0.2">
      <c r="B30" s="45" t="s">
        <v>187</v>
      </c>
      <c r="C30" s="5" t="s">
        <v>188</v>
      </c>
      <c r="D30" s="30" t="s">
        <v>85</v>
      </c>
      <c r="E30" s="31"/>
      <c r="F30" s="31"/>
      <c r="G30" s="31"/>
      <c r="H30" s="31" t="s">
        <v>59</v>
      </c>
      <c r="I30" s="31"/>
      <c r="J30" s="27"/>
      <c r="K30" s="4" t="s">
        <v>143</v>
      </c>
      <c r="L30" s="4"/>
      <c r="M30" s="5"/>
      <c r="N30" s="5"/>
    </row>
    <row r="31" spans="2:17" ht="25" customHeight="1" x14ac:dyDescent="0.2">
      <c r="B31" s="45" t="s">
        <v>114</v>
      </c>
      <c r="D31" s="30" t="s">
        <v>59</v>
      </c>
      <c r="E31" s="31"/>
      <c r="F31" s="31"/>
      <c r="G31" s="31"/>
      <c r="H31" s="31" t="s">
        <v>59</v>
      </c>
      <c r="I31" s="31"/>
      <c r="J31" s="27"/>
      <c r="K31" s="4" t="s">
        <v>116</v>
      </c>
      <c r="L31" s="4"/>
      <c r="M31" s="5"/>
      <c r="N31" s="5"/>
    </row>
    <row r="32" spans="2:17" ht="25" customHeight="1" x14ac:dyDescent="0.2">
      <c r="B32" s="45" t="s">
        <v>193</v>
      </c>
      <c r="D32" s="38" t="s">
        <v>59</v>
      </c>
      <c r="E32" s="31"/>
      <c r="F32" s="31"/>
      <c r="G32" s="31"/>
      <c r="H32" s="31" t="s">
        <v>59</v>
      </c>
      <c r="I32" s="31"/>
      <c r="J32" s="27"/>
      <c r="K32" s="21">
        <v>1.788E-2</v>
      </c>
      <c r="L32" s="4"/>
      <c r="M32" s="5"/>
      <c r="N32" s="5"/>
    </row>
    <row r="33" spans="2:14" ht="25" customHeight="1" x14ac:dyDescent="0.2">
      <c r="B33" s="45" t="s">
        <v>287</v>
      </c>
      <c r="C33" s="5" t="s">
        <v>57</v>
      </c>
      <c r="D33" s="30" t="s">
        <v>85</v>
      </c>
      <c r="E33" s="31"/>
      <c r="F33" s="31"/>
      <c r="G33" s="31"/>
      <c r="H33" s="31" t="s">
        <v>59</v>
      </c>
      <c r="I33" s="31"/>
      <c r="J33" s="27"/>
      <c r="K33" s="77">
        <v>4.2999999999999997E-2</v>
      </c>
      <c r="L33" s="4"/>
      <c r="M33" s="5" t="s">
        <v>3</v>
      </c>
      <c r="N33" s="5" t="s">
        <v>277</v>
      </c>
    </row>
    <row r="34" spans="2:14" ht="25" customHeight="1" x14ac:dyDescent="0.2">
      <c r="B34" s="45" t="s">
        <v>38</v>
      </c>
      <c r="D34" s="30" t="s">
        <v>85</v>
      </c>
      <c r="E34" s="31"/>
      <c r="F34" s="31"/>
      <c r="G34" s="31"/>
      <c r="H34" s="31" t="s">
        <v>59</v>
      </c>
      <c r="I34" s="31"/>
      <c r="J34" s="27"/>
      <c r="K34" s="77">
        <v>4.2999999999999997E-2</v>
      </c>
      <c r="L34" s="4"/>
      <c r="M34" s="5" t="s">
        <v>3</v>
      </c>
      <c r="N34" s="5" t="s">
        <v>277</v>
      </c>
    </row>
    <row r="35" spans="2:14" ht="25" customHeight="1" x14ac:dyDescent="0.2">
      <c r="B35" s="45" t="s">
        <v>37</v>
      </c>
      <c r="D35" s="30" t="s">
        <v>85</v>
      </c>
      <c r="E35" s="31"/>
      <c r="F35" s="31"/>
      <c r="G35" s="31"/>
      <c r="H35" s="31" t="s">
        <v>59</v>
      </c>
      <c r="I35" s="31"/>
      <c r="J35" s="27"/>
      <c r="K35" s="78">
        <v>5.1999999999999998E-2</v>
      </c>
      <c r="L35" s="4"/>
      <c r="M35" s="5" t="s">
        <v>3</v>
      </c>
      <c r="N35" s="5" t="s">
        <v>277</v>
      </c>
    </row>
    <row r="36" spans="2:14" ht="25" customHeight="1" x14ac:dyDescent="0.2">
      <c r="B36" s="45" t="s">
        <v>39</v>
      </c>
      <c r="D36" s="30" t="s">
        <v>85</v>
      </c>
      <c r="E36" s="31"/>
      <c r="F36" s="31"/>
      <c r="G36" s="31"/>
      <c r="H36" s="31" t="s">
        <v>59</v>
      </c>
      <c r="I36" s="31"/>
      <c r="J36" s="27"/>
      <c r="K36" s="77">
        <v>6.4000000000000001E-2</v>
      </c>
      <c r="L36" s="4"/>
      <c r="M36" s="5" t="s">
        <v>3</v>
      </c>
      <c r="N36" s="5" t="s">
        <v>277</v>
      </c>
    </row>
    <row r="37" spans="2:14" ht="25" customHeight="1" x14ac:dyDescent="0.2">
      <c r="B37" s="45" t="s">
        <v>40</v>
      </c>
      <c r="D37" s="30" t="s">
        <v>85</v>
      </c>
      <c r="E37" s="31"/>
      <c r="F37" s="31"/>
      <c r="G37" s="31"/>
      <c r="H37" s="31" t="s">
        <v>59</v>
      </c>
      <c r="I37" s="31"/>
      <c r="J37" s="27"/>
      <c r="K37" s="78">
        <v>7.6999999999999999E-2</v>
      </c>
      <c r="L37" s="4"/>
      <c r="M37" s="5" t="s">
        <v>3</v>
      </c>
      <c r="N37" s="5" t="s">
        <v>277</v>
      </c>
    </row>
    <row r="38" spans="2:14" ht="25" customHeight="1" x14ac:dyDescent="0.2">
      <c r="B38" s="45" t="s">
        <v>41</v>
      </c>
      <c r="D38" s="30" t="s">
        <v>85</v>
      </c>
      <c r="E38" s="31"/>
      <c r="F38" s="31"/>
      <c r="G38" s="31"/>
      <c r="H38" s="31" t="s">
        <v>59</v>
      </c>
      <c r="I38" s="31"/>
      <c r="J38" s="27"/>
      <c r="K38" s="77">
        <v>9.4E-2</v>
      </c>
      <c r="L38" s="4"/>
      <c r="M38" s="5" t="s">
        <v>3</v>
      </c>
      <c r="N38" s="5" t="s">
        <v>277</v>
      </c>
    </row>
    <row r="39" spans="2:14" ht="25" customHeight="1" x14ac:dyDescent="0.2">
      <c r="B39" s="45" t="s">
        <v>42</v>
      </c>
      <c r="D39" s="30" t="s">
        <v>85</v>
      </c>
      <c r="E39" s="31"/>
      <c r="F39" s="31"/>
      <c r="G39" s="31"/>
      <c r="H39" s="31" t="s">
        <v>59</v>
      </c>
      <c r="I39" s="31"/>
      <c r="J39" s="27"/>
      <c r="K39" s="77">
        <v>0.115</v>
      </c>
      <c r="L39" s="4"/>
      <c r="M39" s="5" t="s">
        <v>3</v>
      </c>
      <c r="N39" s="5" t="s">
        <v>277</v>
      </c>
    </row>
    <row r="40" spans="2:14" ht="25" customHeight="1" x14ac:dyDescent="0.2">
      <c r="B40" s="45" t="s">
        <v>43</v>
      </c>
      <c r="D40" s="30" t="s">
        <v>85</v>
      </c>
      <c r="E40" s="31"/>
      <c r="F40" s="31"/>
      <c r="G40" s="31"/>
      <c r="H40" s="31" t="s">
        <v>59</v>
      </c>
      <c r="I40" s="31"/>
      <c r="J40" s="27"/>
      <c r="K40" s="78">
        <v>0.14099999999999999</v>
      </c>
      <c r="L40" s="4"/>
      <c r="M40" s="5" t="s">
        <v>3</v>
      </c>
      <c r="N40" s="5" t="s">
        <v>277</v>
      </c>
    </row>
    <row r="41" spans="2:14" ht="25" customHeight="1" x14ac:dyDescent="0.2">
      <c r="B41" s="45" t="s">
        <v>44</v>
      </c>
      <c r="D41" s="30" t="s">
        <v>85</v>
      </c>
      <c r="E41" s="31"/>
      <c r="F41" s="31"/>
      <c r="G41" s="31"/>
      <c r="H41" s="31" t="s">
        <v>59</v>
      </c>
      <c r="I41" s="31"/>
      <c r="J41" s="27"/>
      <c r="K41" s="77">
        <v>0.17399999999999999</v>
      </c>
      <c r="L41" s="4"/>
      <c r="M41" s="5" t="s">
        <v>3</v>
      </c>
      <c r="N41" s="5" t="s">
        <v>277</v>
      </c>
    </row>
    <row r="42" spans="2:14" ht="25" customHeight="1" x14ac:dyDescent="0.2">
      <c r="B42" s="45" t="s">
        <v>45</v>
      </c>
      <c r="D42" s="30" t="s">
        <v>85</v>
      </c>
      <c r="E42" s="31"/>
      <c r="F42" s="31"/>
      <c r="G42" s="31"/>
      <c r="H42" s="31" t="s">
        <v>59</v>
      </c>
      <c r="I42" s="31"/>
      <c r="J42" s="27"/>
      <c r="K42" s="78">
        <v>0.215</v>
      </c>
      <c r="L42" s="4"/>
      <c r="M42" s="5" t="s">
        <v>3</v>
      </c>
      <c r="N42" s="5" t="s">
        <v>277</v>
      </c>
    </row>
    <row r="43" spans="2:14" ht="25" customHeight="1" x14ac:dyDescent="0.2">
      <c r="B43" s="45" t="s">
        <v>46</v>
      </c>
      <c r="D43" s="30" t="s">
        <v>85</v>
      </c>
      <c r="E43" s="31"/>
      <c r="F43" s="31"/>
      <c r="G43" s="31"/>
      <c r="H43" s="31" t="s">
        <v>59</v>
      </c>
      <c r="I43" s="31"/>
      <c r="J43" s="27"/>
      <c r="K43" s="78">
        <v>0.25800000000000001</v>
      </c>
      <c r="L43" s="4"/>
      <c r="M43" s="5" t="s">
        <v>3</v>
      </c>
      <c r="N43" s="5" t="s">
        <v>277</v>
      </c>
    </row>
    <row r="44" spans="2:14" ht="25" customHeight="1" x14ac:dyDescent="0.2">
      <c r="B44" s="45" t="s">
        <v>128</v>
      </c>
      <c r="D44" s="30" t="s">
        <v>85</v>
      </c>
      <c r="E44" s="31"/>
      <c r="F44" s="31"/>
      <c r="G44" s="31"/>
      <c r="H44" s="31" t="s">
        <v>59</v>
      </c>
      <c r="I44" s="31"/>
      <c r="J44" s="27"/>
      <c r="K44" s="4" t="s">
        <v>129</v>
      </c>
      <c r="L44" s="11" t="s">
        <v>130</v>
      </c>
      <c r="M44" s="5" t="s">
        <v>3</v>
      </c>
      <c r="N44" s="5" t="s">
        <v>277</v>
      </c>
    </row>
    <row r="45" spans="2:14" ht="25" customHeight="1" x14ac:dyDescent="0.2">
      <c r="B45" s="45" t="s">
        <v>92</v>
      </c>
      <c r="C45" s="48" t="s">
        <v>179</v>
      </c>
      <c r="D45" s="30" t="s">
        <v>85</v>
      </c>
      <c r="E45" s="31"/>
      <c r="F45" s="31"/>
      <c r="G45" s="31"/>
      <c r="H45" s="31" t="s">
        <v>59</v>
      </c>
      <c r="I45" s="31"/>
      <c r="J45" s="27"/>
      <c r="K45" s="4" t="s">
        <v>135</v>
      </c>
      <c r="L45" s="4"/>
      <c r="M45" s="14" t="s">
        <v>134</v>
      </c>
      <c r="N45" s="5" t="s">
        <v>133</v>
      </c>
    </row>
    <row r="46" spans="2:14" ht="25" customHeight="1" x14ac:dyDescent="0.2">
      <c r="B46" s="45" t="s">
        <v>47</v>
      </c>
      <c r="C46" s="5" t="s">
        <v>94</v>
      </c>
      <c r="D46" s="30" t="s">
        <v>85</v>
      </c>
      <c r="E46" s="31"/>
      <c r="F46" s="31"/>
      <c r="G46" s="31"/>
      <c r="H46" s="31" t="s">
        <v>59</v>
      </c>
      <c r="I46" s="31"/>
      <c r="J46" s="27"/>
      <c r="K46" s="4" t="s">
        <v>142</v>
      </c>
      <c r="L46" s="4" t="s">
        <v>136</v>
      </c>
      <c r="M46" s="14" t="s">
        <v>134</v>
      </c>
      <c r="N46" s="5" t="s">
        <v>133</v>
      </c>
    </row>
    <row r="47" spans="2:14" ht="25" customHeight="1" x14ac:dyDescent="0.2">
      <c r="B47" s="45" t="s">
        <v>124</v>
      </c>
      <c r="C47" s="5" t="s">
        <v>93</v>
      </c>
      <c r="D47" s="30" t="s">
        <v>85</v>
      </c>
      <c r="E47" s="31"/>
      <c r="F47" s="31"/>
      <c r="G47" s="31"/>
      <c r="H47" s="31" t="s">
        <v>59</v>
      </c>
      <c r="I47" s="31"/>
      <c r="J47" s="27"/>
      <c r="K47" s="4" t="s">
        <v>135</v>
      </c>
      <c r="L47" s="4"/>
      <c r="M47" s="14" t="s">
        <v>134</v>
      </c>
      <c r="N47" s="5" t="s">
        <v>133</v>
      </c>
    </row>
    <row r="48" spans="2:14" ht="25" customHeight="1" x14ac:dyDescent="0.2">
      <c r="B48" s="45" t="s">
        <v>125</v>
      </c>
      <c r="C48" s="5" t="s">
        <v>94</v>
      </c>
      <c r="D48" s="30" t="s">
        <v>85</v>
      </c>
      <c r="E48" s="31"/>
      <c r="F48" s="31"/>
      <c r="G48" s="31"/>
      <c r="H48" s="31" t="s">
        <v>59</v>
      </c>
      <c r="I48" s="31"/>
      <c r="J48" s="27"/>
      <c r="K48" s="11">
        <v>0.08</v>
      </c>
      <c r="L48" s="4"/>
      <c r="M48" s="14" t="s">
        <v>134</v>
      </c>
      <c r="N48" s="5" t="s">
        <v>133</v>
      </c>
    </row>
    <row r="49" spans="2:14" ht="25" customHeight="1" x14ac:dyDescent="0.2">
      <c r="B49" s="45" t="s">
        <v>52</v>
      </c>
      <c r="D49" s="30" t="s">
        <v>85</v>
      </c>
      <c r="E49" s="31"/>
      <c r="F49" s="31"/>
      <c r="G49" s="31"/>
      <c r="H49" s="31" t="s">
        <v>59</v>
      </c>
      <c r="I49" s="31"/>
      <c r="J49" s="27"/>
      <c r="K49" s="4" t="s">
        <v>144</v>
      </c>
      <c r="L49" s="4"/>
      <c r="M49" s="5"/>
      <c r="N49" s="5"/>
    </row>
    <row r="50" spans="2:14" ht="25" customHeight="1" x14ac:dyDescent="0.2">
      <c r="D50" s="30"/>
      <c r="E50" s="31"/>
      <c r="F50" s="31"/>
      <c r="G50" s="31"/>
      <c r="H50" s="31"/>
      <c r="I50" s="31"/>
      <c r="J50" s="27"/>
      <c r="K50" s="4"/>
      <c r="L50" s="4"/>
      <c r="M50" s="5"/>
      <c r="N50" s="5"/>
    </row>
    <row r="51" spans="2:14" ht="25" customHeight="1" x14ac:dyDescent="0.2">
      <c r="B51" s="46" t="s">
        <v>196</v>
      </c>
      <c r="C51" s="23"/>
      <c r="D51" s="37"/>
      <c r="E51" s="36"/>
      <c r="F51" s="36"/>
      <c r="G51" s="36"/>
      <c r="H51" s="36"/>
      <c r="I51" s="36"/>
      <c r="J51" s="27"/>
      <c r="K51" s="24"/>
      <c r="L51" s="24"/>
      <c r="M51" s="23"/>
      <c r="N51" s="23"/>
    </row>
    <row r="52" spans="2:14" ht="25" customHeight="1" x14ac:dyDescent="0.2">
      <c r="B52" s="45" t="s">
        <v>195</v>
      </c>
      <c r="C52" s="5" t="s">
        <v>49</v>
      </c>
      <c r="D52" s="30" t="s">
        <v>85</v>
      </c>
      <c r="E52" s="31"/>
      <c r="F52" s="31"/>
      <c r="G52" s="31"/>
      <c r="H52" s="31" t="s">
        <v>59</v>
      </c>
      <c r="I52" s="31"/>
      <c r="J52" s="27"/>
      <c r="K52" s="4" t="s">
        <v>139</v>
      </c>
      <c r="L52" s="4"/>
      <c r="M52" s="5" t="s">
        <v>3</v>
      </c>
      <c r="N52" s="5" t="s">
        <v>279</v>
      </c>
    </row>
    <row r="53" spans="2:14" ht="25" customHeight="1" x14ac:dyDescent="0.2">
      <c r="B53" s="45" t="s">
        <v>58</v>
      </c>
      <c r="D53" s="30" t="s">
        <v>85</v>
      </c>
      <c r="E53" s="31"/>
      <c r="F53" s="31"/>
      <c r="G53" s="31"/>
      <c r="H53" s="31" t="s">
        <v>59</v>
      </c>
      <c r="I53" s="31"/>
      <c r="J53" s="27"/>
      <c r="K53" s="4" t="s">
        <v>140</v>
      </c>
      <c r="L53" s="4"/>
      <c r="M53" s="5" t="s">
        <v>3</v>
      </c>
      <c r="N53" s="5" t="s">
        <v>280</v>
      </c>
    </row>
    <row r="54" spans="2:14" ht="25" customHeight="1" x14ac:dyDescent="0.2">
      <c r="B54" s="45" t="s">
        <v>206</v>
      </c>
      <c r="C54" s="5" t="s">
        <v>205</v>
      </c>
      <c r="D54" s="30" t="s">
        <v>85</v>
      </c>
      <c r="E54" s="31"/>
      <c r="F54" s="31"/>
      <c r="G54" s="31"/>
      <c r="H54" s="31" t="s">
        <v>59</v>
      </c>
      <c r="I54" s="31"/>
      <c r="J54" s="27"/>
      <c r="K54" s="4" t="s">
        <v>141</v>
      </c>
      <c r="L54" s="4"/>
      <c r="M54" s="5" t="s">
        <v>3</v>
      </c>
      <c r="N54" s="5" t="s">
        <v>281</v>
      </c>
    </row>
    <row r="55" spans="2:14" ht="52" x14ac:dyDescent="0.2">
      <c r="B55" s="45" t="s">
        <v>105</v>
      </c>
      <c r="C55" s="5" t="s">
        <v>108</v>
      </c>
      <c r="D55" s="30" t="s">
        <v>85</v>
      </c>
      <c r="E55" s="31"/>
      <c r="F55" s="31"/>
      <c r="G55" s="31"/>
      <c r="H55" s="31" t="s">
        <v>59</v>
      </c>
      <c r="I55" s="31"/>
      <c r="J55" s="27"/>
      <c r="K55" s="4" t="s">
        <v>260</v>
      </c>
      <c r="L55" s="4" t="s">
        <v>155</v>
      </c>
      <c r="M55" s="5" t="s">
        <v>3</v>
      </c>
      <c r="N55" s="5" t="s">
        <v>280</v>
      </c>
    </row>
    <row r="56" spans="2:14" ht="25" customHeight="1" x14ac:dyDescent="0.2">
      <c r="B56" s="45" t="s">
        <v>152</v>
      </c>
      <c r="D56" s="39" t="s">
        <v>85</v>
      </c>
      <c r="E56" s="31"/>
      <c r="F56" s="31"/>
      <c r="G56" s="31"/>
      <c r="H56" s="31" t="s">
        <v>59</v>
      </c>
      <c r="I56" s="31"/>
      <c r="J56" s="27"/>
      <c r="K56" s="4" t="s">
        <v>153</v>
      </c>
      <c r="L56" s="4"/>
      <c r="M56" s="5" t="s">
        <v>3</v>
      </c>
      <c r="N56" s="5" t="s">
        <v>282</v>
      </c>
    </row>
    <row r="57" spans="2:14" ht="25" customHeight="1" x14ac:dyDescent="0.2">
      <c r="B57" s="45"/>
      <c r="D57" s="30"/>
      <c r="E57" s="31"/>
      <c r="F57" s="31"/>
      <c r="G57" s="31"/>
      <c r="H57" s="31"/>
      <c r="I57" s="31"/>
      <c r="J57" s="27"/>
      <c r="K57" s="4"/>
      <c r="L57" s="4"/>
      <c r="M57" s="5"/>
      <c r="N57" s="5"/>
    </row>
    <row r="58" spans="2:14" ht="25" customHeight="1" x14ac:dyDescent="0.2">
      <c r="B58" s="43" t="s">
        <v>83</v>
      </c>
      <c r="C58" s="44"/>
      <c r="D58" s="34"/>
      <c r="E58" s="35"/>
      <c r="F58" s="35"/>
      <c r="G58" s="35"/>
      <c r="H58" s="35"/>
      <c r="I58" s="35"/>
      <c r="J58" s="27"/>
      <c r="K58" s="9"/>
      <c r="L58" s="9"/>
      <c r="M58" s="7"/>
      <c r="N58" s="7"/>
    </row>
    <row r="59" spans="2:14" ht="25" customHeight="1" x14ac:dyDescent="0.2">
      <c r="B59" s="13"/>
      <c r="C59" s="45"/>
      <c r="D59" s="30"/>
      <c r="E59" s="31"/>
      <c r="F59" s="31"/>
      <c r="G59" s="31"/>
      <c r="H59" s="31"/>
      <c r="I59" s="31"/>
      <c r="J59" s="27"/>
      <c r="K59" s="4"/>
      <c r="L59" s="4"/>
      <c r="M59" s="5"/>
      <c r="N59" s="5"/>
    </row>
    <row r="60" spans="2:14" ht="25" customHeight="1" x14ac:dyDescent="0.2">
      <c r="B60" s="45" t="s">
        <v>91</v>
      </c>
      <c r="C60" s="5" t="s">
        <v>84</v>
      </c>
      <c r="D60" s="30" t="s">
        <v>85</v>
      </c>
      <c r="E60" s="31"/>
      <c r="F60" s="31"/>
      <c r="G60" s="31"/>
      <c r="H60" s="31" t="s">
        <v>59</v>
      </c>
      <c r="I60" s="31"/>
      <c r="J60" s="27"/>
      <c r="K60" s="4" t="s">
        <v>90</v>
      </c>
      <c r="L60" s="4"/>
      <c r="M60" s="5"/>
      <c r="N60" s="5"/>
    </row>
    <row r="61" spans="2:14" ht="25" customHeight="1" x14ac:dyDescent="0.2">
      <c r="B61" s="45" t="s">
        <v>92</v>
      </c>
      <c r="C61" s="5" t="s">
        <v>93</v>
      </c>
      <c r="D61" s="30" t="s">
        <v>85</v>
      </c>
      <c r="E61" s="31"/>
      <c r="F61" s="31"/>
      <c r="G61" s="31"/>
      <c r="H61" s="31" t="s">
        <v>59</v>
      </c>
      <c r="I61" s="31"/>
      <c r="J61" s="27"/>
      <c r="K61" s="4" t="s">
        <v>90</v>
      </c>
      <c r="L61" s="4"/>
      <c r="M61" s="5"/>
      <c r="N61" s="5"/>
    </row>
    <row r="62" spans="2:14" ht="25" customHeight="1" x14ac:dyDescent="0.2">
      <c r="B62" s="45" t="s">
        <v>47</v>
      </c>
      <c r="C62" s="5" t="s">
        <v>94</v>
      </c>
      <c r="D62" s="30" t="s">
        <v>85</v>
      </c>
      <c r="E62" s="31"/>
      <c r="F62" s="31"/>
      <c r="G62" s="31"/>
      <c r="H62" s="31" t="s">
        <v>59</v>
      </c>
      <c r="I62" s="31"/>
      <c r="J62" s="27"/>
      <c r="K62" s="4" t="s">
        <v>90</v>
      </c>
      <c r="L62" s="4"/>
      <c r="M62" s="5"/>
      <c r="N62" s="5"/>
    </row>
    <row r="63" spans="2:14" ht="25" customHeight="1" x14ac:dyDescent="0.2">
      <c r="B63" s="45" t="s">
        <v>124</v>
      </c>
      <c r="D63" s="30" t="s">
        <v>85</v>
      </c>
      <c r="E63" s="31"/>
      <c r="F63" s="31"/>
      <c r="G63" s="31"/>
      <c r="H63" s="31" t="s">
        <v>59</v>
      </c>
      <c r="I63" s="31"/>
      <c r="J63" s="27"/>
      <c r="K63" s="4" t="s">
        <v>90</v>
      </c>
      <c r="L63" s="4"/>
      <c r="M63" s="5"/>
      <c r="N63" s="5"/>
    </row>
    <row r="64" spans="2:14" ht="25" customHeight="1" x14ac:dyDescent="0.2">
      <c r="B64" s="45" t="s">
        <v>125</v>
      </c>
      <c r="D64" s="30" t="s">
        <v>85</v>
      </c>
      <c r="E64" s="31"/>
      <c r="F64" s="31"/>
      <c r="G64" s="31"/>
      <c r="H64" s="31" t="s">
        <v>59</v>
      </c>
      <c r="I64" s="31"/>
      <c r="J64" s="27"/>
      <c r="K64" s="4" t="s">
        <v>90</v>
      </c>
      <c r="L64" s="4"/>
      <c r="M64" s="5"/>
      <c r="N64" s="5"/>
    </row>
    <row r="65" spans="2:14" ht="25" customHeight="1" x14ac:dyDescent="0.2">
      <c r="B65" s="46" t="s">
        <v>99</v>
      </c>
      <c r="C65" s="23"/>
      <c r="D65" s="37"/>
      <c r="E65" s="36"/>
      <c r="F65" s="36"/>
      <c r="G65" s="36"/>
      <c r="H65" s="36"/>
      <c r="I65" s="36"/>
      <c r="J65" s="27"/>
      <c r="K65" s="24" t="s">
        <v>90</v>
      </c>
      <c r="L65" s="24"/>
      <c r="M65" s="23"/>
      <c r="N65" s="23"/>
    </row>
    <row r="66" spans="2:14" ht="25" customHeight="1" x14ac:dyDescent="0.2">
      <c r="B66" s="45" t="s">
        <v>95</v>
      </c>
      <c r="C66" s="5" t="s">
        <v>100</v>
      </c>
      <c r="D66" s="30" t="s">
        <v>85</v>
      </c>
      <c r="E66" s="31"/>
      <c r="F66" s="31"/>
      <c r="G66" s="31"/>
      <c r="H66" s="31" t="s">
        <v>59</v>
      </c>
      <c r="I66" s="31"/>
      <c r="J66" s="27"/>
      <c r="K66" s="4" t="s">
        <v>90</v>
      </c>
      <c r="L66" s="4"/>
      <c r="M66" s="5"/>
      <c r="N66" s="5"/>
    </row>
    <row r="67" spans="2:14" ht="25" customHeight="1" x14ac:dyDescent="0.2">
      <c r="B67" s="45" t="s">
        <v>96</v>
      </c>
      <c r="C67" s="5" t="s">
        <v>100</v>
      </c>
      <c r="D67" s="30" t="s">
        <v>85</v>
      </c>
      <c r="E67" s="31"/>
      <c r="F67" s="31"/>
      <c r="G67" s="31"/>
      <c r="H67" s="31" t="s">
        <v>59</v>
      </c>
      <c r="I67" s="31"/>
      <c r="J67" s="27"/>
      <c r="K67" s="4" t="s">
        <v>90</v>
      </c>
      <c r="L67" s="4"/>
      <c r="M67" s="5"/>
      <c r="N67" s="5"/>
    </row>
    <row r="68" spans="2:14" ht="25" customHeight="1" x14ac:dyDescent="0.2">
      <c r="B68" s="45" t="s">
        <v>98</v>
      </c>
      <c r="C68" s="5" t="s">
        <v>97</v>
      </c>
      <c r="D68" s="30" t="s">
        <v>85</v>
      </c>
      <c r="E68" s="31"/>
      <c r="F68" s="31"/>
      <c r="G68" s="31"/>
      <c r="H68" s="31" t="s">
        <v>59</v>
      </c>
      <c r="I68" s="31"/>
      <c r="J68" s="27"/>
      <c r="K68" s="4" t="s">
        <v>90</v>
      </c>
      <c r="L68" s="4"/>
      <c r="M68" s="5"/>
      <c r="N68" s="5"/>
    </row>
    <row r="69" spans="2:14" ht="25" customHeight="1" x14ac:dyDescent="0.2">
      <c r="D69" s="30"/>
      <c r="E69" s="31"/>
      <c r="F69" s="31"/>
      <c r="G69" s="31"/>
      <c r="H69" s="31"/>
      <c r="I69" s="31"/>
      <c r="J69" s="27"/>
      <c r="K69" s="4" t="s">
        <v>90</v>
      </c>
      <c r="L69" s="4"/>
      <c r="M69" s="5"/>
      <c r="N69" s="5"/>
    </row>
    <row r="70" spans="2:14" ht="25" customHeight="1" x14ac:dyDescent="0.2">
      <c r="B70" s="46" t="s">
        <v>48</v>
      </c>
      <c r="C70" s="23"/>
      <c r="D70" s="37"/>
      <c r="E70" s="36"/>
      <c r="F70" s="36"/>
      <c r="G70" s="36"/>
      <c r="H70" s="36"/>
      <c r="I70" s="36"/>
      <c r="J70" s="27"/>
      <c r="K70" s="24"/>
      <c r="L70" s="24"/>
      <c r="M70" s="23"/>
      <c r="N70" s="23"/>
    </row>
    <row r="71" spans="2:14" ht="25" customHeight="1" x14ac:dyDescent="0.2">
      <c r="B71" s="45" t="s">
        <v>102</v>
      </c>
      <c r="C71" s="5" t="s">
        <v>101</v>
      </c>
      <c r="D71" s="30" t="s">
        <v>85</v>
      </c>
      <c r="E71" s="31"/>
      <c r="F71" s="31"/>
      <c r="G71" s="31"/>
      <c r="H71" s="31" t="s">
        <v>59</v>
      </c>
      <c r="I71" s="31"/>
      <c r="J71" s="27"/>
      <c r="K71" s="4" t="s">
        <v>90</v>
      </c>
      <c r="L71" s="4"/>
      <c r="M71" s="5"/>
      <c r="N71" s="5"/>
    </row>
    <row r="72" spans="2:14" ht="25" customHeight="1" x14ac:dyDescent="0.2">
      <c r="B72" s="45" t="s">
        <v>103</v>
      </c>
      <c r="C72" s="5" t="s">
        <v>104</v>
      </c>
      <c r="D72" s="30" t="s">
        <v>85</v>
      </c>
      <c r="E72" s="31"/>
      <c r="F72" s="31"/>
      <c r="G72" s="31"/>
      <c r="H72" s="31" t="s">
        <v>59</v>
      </c>
      <c r="I72" s="31"/>
      <c r="J72" s="27"/>
      <c r="K72" s="4" t="s">
        <v>90</v>
      </c>
      <c r="L72" s="4"/>
      <c r="M72" s="5"/>
      <c r="N72" s="5"/>
    </row>
    <row r="73" spans="2:14" ht="58.5" customHeight="1" x14ac:dyDescent="0.2">
      <c r="B73" s="45" t="s">
        <v>105</v>
      </c>
      <c r="C73" s="5" t="s">
        <v>108</v>
      </c>
      <c r="D73" s="30" t="s">
        <v>85</v>
      </c>
      <c r="E73" s="31"/>
      <c r="F73" s="31"/>
      <c r="G73" s="31"/>
      <c r="H73" s="31" t="s">
        <v>59</v>
      </c>
      <c r="I73" s="31"/>
      <c r="J73" s="27"/>
      <c r="K73" s="4" t="s">
        <v>90</v>
      </c>
      <c r="L73" s="4"/>
      <c r="M73" s="5"/>
      <c r="N73" s="5"/>
    </row>
    <row r="74" spans="2:14" ht="25" customHeight="1" x14ac:dyDescent="0.2">
      <c r="B74" s="45" t="s">
        <v>107</v>
      </c>
      <c r="C74" s="5" t="s">
        <v>204</v>
      </c>
      <c r="D74" s="30" t="s">
        <v>85</v>
      </c>
      <c r="E74" s="31"/>
      <c r="F74" s="31"/>
      <c r="G74" s="31"/>
      <c r="H74" s="31" t="s">
        <v>59</v>
      </c>
      <c r="I74" s="31"/>
      <c r="J74" s="27"/>
      <c r="K74" s="4" t="s">
        <v>90</v>
      </c>
      <c r="L74" s="4"/>
      <c r="M74" s="5"/>
      <c r="N74" s="5"/>
    </row>
    <row r="75" spans="2:14" ht="25" customHeight="1" x14ac:dyDescent="0.2">
      <c r="B75" s="45" t="s">
        <v>106</v>
      </c>
      <c r="C75" s="5" t="s">
        <v>104</v>
      </c>
      <c r="D75" s="30" t="s">
        <v>85</v>
      </c>
      <c r="E75" s="31"/>
      <c r="F75" s="31"/>
      <c r="G75" s="31"/>
      <c r="H75" s="31" t="s">
        <v>59</v>
      </c>
      <c r="I75" s="31"/>
      <c r="J75" s="27"/>
      <c r="K75" s="4" t="s">
        <v>90</v>
      </c>
      <c r="L75" s="4"/>
      <c r="M75" s="5"/>
      <c r="N75" s="5"/>
    </row>
    <row r="76" spans="2:14" ht="25" customHeight="1" x14ac:dyDescent="0.2">
      <c r="D76" s="30"/>
      <c r="E76" s="31"/>
      <c r="F76" s="31"/>
      <c r="G76" s="31"/>
      <c r="H76" s="31"/>
      <c r="I76" s="31"/>
      <c r="J76" s="27"/>
      <c r="K76" s="4"/>
      <c r="L76" s="4"/>
      <c r="M76" s="5"/>
      <c r="N76" s="5"/>
    </row>
    <row r="77" spans="2:14" ht="25" customHeight="1" x14ac:dyDescent="0.2">
      <c r="B77" s="43" t="s">
        <v>109</v>
      </c>
      <c r="C77" s="8"/>
      <c r="D77" s="41"/>
      <c r="E77" s="40"/>
      <c r="F77" s="40"/>
      <c r="G77" s="40"/>
      <c r="H77" s="40"/>
      <c r="I77" s="40"/>
      <c r="J77" s="29"/>
      <c r="K77" s="10"/>
      <c r="L77" s="10"/>
      <c r="M77" s="8"/>
      <c r="N77" s="8"/>
    </row>
    <row r="78" spans="2:14" ht="25" customHeight="1" x14ac:dyDescent="0.2">
      <c r="B78" s="13"/>
      <c r="D78" s="30"/>
      <c r="E78" s="31"/>
      <c r="F78" s="31"/>
      <c r="G78" s="31"/>
      <c r="H78" s="31"/>
      <c r="I78" s="31"/>
      <c r="J78" s="27"/>
      <c r="K78" s="4"/>
      <c r="L78" s="4"/>
      <c r="M78" s="5"/>
      <c r="N78" s="5"/>
    </row>
    <row r="79" spans="2:14" ht="25" customHeight="1" x14ac:dyDescent="0.2">
      <c r="B79" s="45" t="s">
        <v>198</v>
      </c>
      <c r="D79" s="30" t="s">
        <v>59</v>
      </c>
      <c r="E79" s="31"/>
      <c r="F79" s="31"/>
      <c r="G79" s="31"/>
      <c r="H79" s="31" t="s">
        <v>59</v>
      </c>
      <c r="I79" s="31"/>
      <c r="J79" s="27"/>
      <c r="K79" s="4" t="s">
        <v>74</v>
      </c>
      <c r="L79" s="4"/>
      <c r="M79" s="5"/>
      <c r="N79" s="5"/>
    </row>
    <row r="80" spans="2:14" ht="26" x14ac:dyDescent="0.2">
      <c r="B80" s="45" t="s">
        <v>110</v>
      </c>
      <c r="D80" s="30" t="s">
        <v>85</v>
      </c>
      <c r="E80" s="31"/>
      <c r="F80" s="31"/>
      <c r="G80" s="31"/>
      <c r="H80" s="31" t="s">
        <v>59</v>
      </c>
      <c r="I80" s="31"/>
      <c r="J80" s="27"/>
      <c r="K80" s="4" t="s">
        <v>90</v>
      </c>
      <c r="L80" s="4"/>
      <c r="M80" s="5"/>
      <c r="N80" s="5"/>
    </row>
    <row r="81" spans="2:14" ht="25" customHeight="1" x14ac:dyDescent="0.2">
      <c r="B81" s="45" t="s">
        <v>126</v>
      </c>
      <c r="C81" s="5" t="s">
        <v>127</v>
      </c>
      <c r="D81" s="30" t="s">
        <v>85</v>
      </c>
      <c r="E81" s="31"/>
      <c r="F81" s="31"/>
      <c r="G81" s="31"/>
      <c r="H81" s="31" t="s">
        <v>59</v>
      </c>
      <c r="I81" s="31"/>
      <c r="J81" s="27"/>
      <c r="K81" s="4" t="s">
        <v>90</v>
      </c>
      <c r="L81" s="4"/>
      <c r="M81" s="5"/>
      <c r="N81" s="5"/>
    </row>
    <row r="82" spans="2:14" ht="25" customHeight="1" x14ac:dyDescent="0.2">
      <c r="B82" s="45" t="s">
        <v>120</v>
      </c>
      <c r="D82" s="30" t="s">
        <v>59</v>
      </c>
      <c r="E82" s="31"/>
      <c r="F82" s="31"/>
      <c r="G82" s="31"/>
      <c r="H82" s="31" t="s">
        <v>59</v>
      </c>
      <c r="I82" s="31"/>
      <c r="J82" s="27"/>
      <c r="K82" s="4" t="s">
        <v>73</v>
      </c>
      <c r="L82" s="4"/>
      <c r="M82" s="5" t="s">
        <v>154</v>
      </c>
      <c r="N82" s="69" t="s">
        <v>151</v>
      </c>
    </row>
    <row r="83" spans="2:14" ht="25" customHeight="1" x14ac:dyDescent="0.2">
      <c r="B83" s="45" t="s">
        <v>180</v>
      </c>
      <c r="D83" s="30" t="s">
        <v>59</v>
      </c>
      <c r="E83" s="31"/>
      <c r="F83" s="31"/>
      <c r="G83" s="31"/>
      <c r="H83" s="31" t="s">
        <v>59</v>
      </c>
      <c r="I83" s="31"/>
      <c r="J83" s="27"/>
      <c r="K83" s="4" t="s">
        <v>74</v>
      </c>
      <c r="L83" s="4"/>
      <c r="M83" s="5"/>
      <c r="N83" s="22"/>
    </row>
    <row r="84" spans="2:14" ht="25" customHeight="1" x14ac:dyDescent="0.2">
      <c r="B84" s="45" t="s">
        <v>146</v>
      </c>
      <c r="D84" s="30" t="s">
        <v>85</v>
      </c>
      <c r="E84" s="31"/>
      <c r="F84" s="31"/>
      <c r="G84" s="31"/>
      <c r="H84" s="31" t="s">
        <v>59</v>
      </c>
      <c r="I84" s="31"/>
      <c r="J84" s="27"/>
      <c r="K84" s="4" t="s">
        <v>200</v>
      </c>
      <c r="L84" s="4"/>
      <c r="M84" s="5" t="s">
        <v>3</v>
      </c>
      <c r="N84" s="5" t="s">
        <v>283</v>
      </c>
    </row>
    <row r="85" spans="2:14" ht="25" customHeight="1" x14ac:dyDescent="0.2">
      <c r="B85" s="45" t="s">
        <v>111</v>
      </c>
      <c r="D85" s="30" t="s">
        <v>59</v>
      </c>
      <c r="E85" s="31"/>
      <c r="F85" s="31"/>
      <c r="G85" s="31"/>
      <c r="H85" s="31" t="s">
        <v>59</v>
      </c>
      <c r="I85" s="31"/>
      <c r="J85" s="27"/>
      <c r="K85" s="4" t="s">
        <v>119</v>
      </c>
      <c r="L85" s="4"/>
      <c r="M85" s="5" t="s">
        <v>3</v>
      </c>
      <c r="N85" s="5" t="s">
        <v>284</v>
      </c>
    </row>
    <row r="86" spans="2:14" ht="25" customHeight="1" x14ac:dyDescent="0.2">
      <c r="B86" s="45" t="s">
        <v>121</v>
      </c>
      <c r="C86" s="5" t="s">
        <v>145</v>
      </c>
      <c r="D86" s="30" t="s">
        <v>85</v>
      </c>
      <c r="E86" s="31"/>
      <c r="F86" s="31"/>
      <c r="G86" s="31"/>
      <c r="H86" s="31" t="s">
        <v>59</v>
      </c>
      <c r="I86" s="31"/>
      <c r="J86" s="27"/>
      <c r="K86" s="11">
        <v>1</v>
      </c>
      <c r="L86" s="4" t="s">
        <v>261</v>
      </c>
      <c r="M86" s="5" t="s">
        <v>3</v>
      </c>
      <c r="N86" s="5" t="s">
        <v>285</v>
      </c>
    </row>
    <row r="87" spans="2:14" ht="25" customHeight="1" x14ac:dyDescent="0.2">
      <c r="B87" s="45" t="s">
        <v>131</v>
      </c>
      <c r="C87" s="5" t="s">
        <v>252</v>
      </c>
      <c r="D87" s="30" t="s">
        <v>85</v>
      </c>
      <c r="E87" s="31"/>
      <c r="F87" s="31"/>
      <c r="G87" s="31"/>
      <c r="H87" s="31" t="s">
        <v>59</v>
      </c>
      <c r="I87" s="31"/>
      <c r="J87" s="27"/>
      <c r="K87" s="4" t="s">
        <v>132</v>
      </c>
      <c r="L87" s="4"/>
      <c r="M87" s="5" t="s">
        <v>3</v>
      </c>
      <c r="N87" s="5" t="s">
        <v>285</v>
      </c>
    </row>
    <row r="88" spans="2:14" ht="25" customHeight="1" x14ac:dyDescent="0.2">
      <c r="B88" s="45"/>
      <c r="D88" s="30" t="s">
        <v>85</v>
      </c>
      <c r="E88" s="31"/>
      <c r="F88" s="31"/>
      <c r="G88" s="31"/>
      <c r="H88" s="31"/>
      <c r="I88" s="31"/>
      <c r="J88" s="27"/>
      <c r="L88" s="4"/>
      <c r="M88" s="5"/>
      <c r="N88" s="5"/>
    </row>
    <row r="89" spans="2:14" ht="25" customHeight="1" x14ac:dyDescent="0.2">
      <c r="B89" s="43" t="s">
        <v>122</v>
      </c>
      <c r="C89" s="8"/>
      <c r="D89" s="41"/>
      <c r="E89" s="40"/>
      <c r="F89" s="40"/>
      <c r="G89" s="40"/>
      <c r="H89" s="40"/>
      <c r="I89" s="40"/>
      <c r="J89" s="29"/>
      <c r="K89" s="10"/>
      <c r="L89" s="10"/>
      <c r="M89" s="8"/>
      <c r="N89" s="8"/>
    </row>
    <row r="90" spans="2:14" ht="39.75" customHeight="1" x14ac:dyDescent="0.2">
      <c r="B90" s="45" t="s">
        <v>122</v>
      </c>
      <c r="C90" s="5" t="s">
        <v>123</v>
      </c>
      <c r="D90" s="30" t="s">
        <v>85</v>
      </c>
      <c r="E90" s="31"/>
      <c r="F90" s="31"/>
      <c r="G90" s="31"/>
      <c r="H90" s="31"/>
      <c r="I90" s="31"/>
      <c r="J90" s="27"/>
      <c r="K90" s="4" t="s">
        <v>90</v>
      </c>
      <c r="L90" s="4"/>
      <c r="M90" s="5"/>
      <c r="N90" s="5"/>
    </row>
    <row r="92" spans="2:14" ht="25" customHeight="1" x14ac:dyDescent="0.2">
      <c r="K92" s="76"/>
    </row>
  </sheetData>
  <sheetProtection algorithmName="SHA-512" hashValue="GzIGQ+Q/g/ctAQTa3/PX7ouOWsHAyXUDbrCK5ilxcu/FTy4WH0gPATGhyFTwnl1rVs2tI9HfrzKUXGj4s1pWkg==" saltValue="KuLnQO2TWDoLhUdFd9dwHA==" spinCount="100000" sheet="1" objects="1" scenarios="1"/>
  <phoneticPr fontId="3" type="noConversion"/>
  <dataValidations count="13">
    <dataValidation type="list" allowBlank="1" showInputMessage="1" showErrorMessage="1" sqref="D29 K29" xr:uid="{5098430A-3747-4392-8372-F508AA7C2CBE}">
      <formula1>type_staffel</formula1>
    </dataValidation>
    <dataValidation type="list" allowBlank="1" showInputMessage="1" showErrorMessage="1" promptTitle="Keuzelijst" prompt="Vul hier de aanvangsleeftijd in" sqref="K10 D10" xr:uid="{CCED53D3-50D2-4309-B618-4280EC9B38CC}">
      <formula1>aanvang_lft</formula1>
    </dataValidation>
    <dataValidation type="list" allowBlank="1" showInputMessage="1" showErrorMessage="1" prompt="Vul hier het type regeling in" sqref="K8" xr:uid="{EFF4D157-12E2-49AF-85FF-6D95A2EA6E45}">
      <formula1>type_ovk</formula1>
    </dataValidation>
    <dataValidation type="list" allowBlank="1" showInputMessage="1" showErrorMessage="1" prompt="Type overeenkomst in de zin van de PW_x000a_" sqref="D8" xr:uid="{63E03741-C026-42C5-979A-1C3D4F26224C}">
      <formula1>type_ovk</formula1>
    </dataValidation>
    <dataValidation type="list" allowBlank="1" showInputMessage="1" showErrorMessage="1" prompt="Vul hier de pensioenrichtleeftijd in" sqref="K11 D11" xr:uid="{3151DAC3-0E49-4768-AF44-661FB4A02F54}">
      <formula1>Pensioenrichtleeftijd</formula1>
    </dataValidation>
    <dataValidation type="list" allowBlank="1" showInputMessage="1" showErrorMessage="1" sqref="K9 D9" xr:uid="{D8303274-9FE5-47F6-96CA-0AD5BA49166C}">
      <formula1>type_reg</formula1>
    </dataValidation>
    <dataValidation type="list" allowBlank="1" showInputMessage="1" showErrorMessage="1" prompt="Type overeenkomst in de zin van de PW_x000a_" sqref="D9" xr:uid="{CA126AB3-932A-4951-BD35-C8B99EA5B7F3}">
      <formula1>type_reg</formula1>
    </dataValidation>
    <dataValidation type="list" allowBlank="1" showInputMessage="1" showErrorMessage="1" prompt="Vul hier het type regeling in" sqref="K9" xr:uid="{EDA8E1A6-36D9-4886-892B-E98E1EE25F71}">
      <formula1>type_reg</formula1>
    </dataValidation>
    <dataValidation type="list" allowBlank="1" showInputMessage="1" showErrorMessage="1" sqref="K79 K85 K82:K83 D82:D83 D79 D17:D20 K17:K20" xr:uid="{CE668ABB-4227-46C4-BC4C-F00EF2E61F11}">
      <formula1>ja_nee</formula1>
    </dataValidation>
    <dataValidation type="list" allowBlank="1" showInputMessage="1" showErrorMessage="1" sqref="K31 D31" xr:uid="{0040D7F5-504B-4353-8C3B-88A85D0EC3CF}">
      <formula1>RR_staffel</formula1>
    </dataValidation>
    <dataValidation type="list" allowBlank="1" showInputMessage="1" showErrorMessage="1" sqref="K85 D85" xr:uid="{B05590C9-6E60-4608-91CF-65DD75C96E06}">
      <formula1>klassen_AO</formula1>
    </dataValidation>
    <dataValidation type="list" allowBlank="1" showInputMessage="1" showErrorMessage="1" sqref="H8:H11 H79:H87 H52:H56 H60:H64 H66:H68 H71:H75 H17:H25 H29:H49" xr:uid="{097CEAF0-C862-40C2-9E0B-472DFCD2E5C8}">
      <formula1>Gelijkwaardig</formula1>
    </dataValidation>
    <dataValidation type="list" allowBlank="1" showInputMessage="1" showErrorMessage="1" sqref="D32 K32" xr:uid="{1A4FE72A-5289-431E-85C4-4FD89D1BAF86}">
      <formula1>opbouw_staffel</formula1>
    </dataValidation>
  </dataValidations>
  <hyperlinks>
    <hyperlink ref="L14" r:id="rId1" xr:uid="{8CA66B83-0625-45B6-BD01-36AED71CB1F9}"/>
    <hyperlink ref="L22" r:id="rId2" xr:uid="{2DFEA8B1-3AB1-4B91-9032-B9BBCCC2BD16}"/>
    <hyperlink ref="N82" r:id="rId3" location="p-123-question-1" xr:uid="{A2FB5905-588A-4E0C-9358-55BA5EDFE53E}"/>
    <hyperlink ref="M45" r:id="rId4" xr:uid="{A72AB84E-CBEE-2443-B378-E1A5A622F049}"/>
    <hyperlink ref="M46" r:id="rId5" xr:uid="{97CB557C-032E-2F4A-AA26-0DF123AAC8D4}"/>
    <hyperlink ref="M47" r:id="rId6" xr:uid="{8C64D629-64C1-8243-BB9B-CC07A25636A1}"/>
    <hyperlink ref="M48" r:id="rId7" xr:uid="{6085B89E-BDDD-7C42-9FCE-9B9D33A85E5D}"/>
    <hyperlink ref="M10" r:id="rId8" xr:uid="{D4DE2F80-507F-1D4E-9C30-A1475138E2FD}"/>
  </hyperlinks>
  <pageMargins left="0.7" right="0.7" top="0.75" bottom="0.75" header="0.3" footer="0.3"/>
  <pageSetup orientation="portrait" r:id="rId9"/>
  <legacyDrawing r:id="rId10"/>
  <tableParts count="1">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CD8743DE-257C-4EAA-8B92-6B7AFD657144}">
          <x14:formula1>
            <xm:f>Lijstjes!$J$3:$J$6</xm:f>
          </x14:formula1>
          <xm:sqref>D85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4BB2-C429-40EE-9D95-66406F8CD6DD}">
  <sheetPr>
    <pageSetUpPr fitToPage="1"/>
  </sheetPr>
  <dimension ref="A1:H64"/>
  <sheetViews>
    <sheetView zoomScale="95" zoomScaleNormal="125" zoomScalePageLayoutView="70" workbookViewId="0">
      <pane ySplit="1" topLeftCell="A2" activePane="bottomLeft" state="frozen"/>
      <selection pane="bottomLeft" activeCell="A17" sqref="A17"/>
    </sheetView>
  </sheetViews>
  <sheetFormatPr baseColWidth="10" defaultColWidth="8.83203125" defaultRowHeight="15" x14ac:dyDescent="0.2"/>
  <cols>
    <col min="1" max="1" width="71" style="50" customWidth="1"/>
    <col min="2" max="2" width="27.5" style="50" customWidth="1"/>
    <col min="3" max="3" width="28.83203125" customWidth="1"/>
    <col min="4" max="4" width="25.1640625" customWidth="1"/>
    <col min="5" max="5" width="23" customWidth="1"/>
    <col min="6" max="6" width="21.5" customWidth="1"/>
    <col min="7" max="7" width="14.1640625" customWidth="1"/>
    <col min="8" max="8" width="37.5" customWidth="1"/>
  </cols>
  <sheetData>
    <row r="1" spans="1:8" ht="16" x14ac:dyDescent="0.2">
      <c r="A1" s="53" t="s">
        <v>15</v>
      </c>
      <c r="B1" s="59" t="s">
        <v>223</v>
      </c>
      <c r="C1" s="54" t="s">
        <v>12</v>
      </c>
      <c r="D1" s="54" t="s">
        <v>163</v>
      </c>
      <c r="E1" s="54" t="s">
        <v>26</v>
      </c>
      <c r="F1" s="54" t="s">
        <v>172</v>
      </c>
      <c r="H1" s="1" t="s">
        <v>21</v>
      </c>
    </row>
    <row r="2" spans="1:8" ht="32" x14ac:dyDescent="0.2">
      <c r="A2" s="55"/>
      <c r="B2" s="58" t="s">
        <v>227</v>
      </c>
      <c r="C2" s="56"/>
      <c r="D2" s="56"/>
      <c r="E2" s="57"/>
      <c r="F2" s="57"/>
      <c r="H2" s="2" t="s">
        <v>23</v>
      </c>
    </row>
    <row r="3" spans="1:8" ht="16" thickBot="1" x14ac:dyDescent="0.25">
      <c r="A3" s="55"/>
      <c r="B3" s="55"/>
      <c r="C3" s="62"/>
      <c r="D3" s="65"/>
      <c r="E3" s="66"/>
      <c r="F3" s="64"/>
      <c r="H3" s="3" t="s">
        <v>22</v>
      </c>
    </row>
    <row r="4" spans="1:8" x14ac:dyDescent="0.2">
      <c r="A4" s="55"/>
      <c r="B4" s="55"/>
      <c r="C4" s="62"/>
      <c r="D4" s="65"/>
      <c r="E4" s="66"/>
      <c r="F4" s="64"/>
    </row>
    <row r="5" spans="1:8" ht="16" x14ac:dyDescent="0.2">
      <c r="A5" s="55" t="str">
        <f>naam_regeling</f>
        <v>Regeling_A</v>
      </c>
      <c r="B5" s="55"/>
      <c r="C5" s="63" t="s">
        <v>267</v>
      </c>
      <c r="D5" s="63" t="s">
        <v>18</v>
      </c>
      <c r="E5" s="64"/>
      <c r="F5" s="64"/>
    </row>
    <row r="6" spans="1:8" ht="16" x14ac:dyDescent="0.2">
      <c r="A6" s="55" t="str">
        <f>naam_regeling</f>
        <v>Regeling_A</v>
      </c>
      <c r="B6" s="55"/>
      <c r="C6" s="63" t="s">
        <v>14</v>
      </c>
      <c r="D6" s="63" t="s">
        <v>18</v>
      </c>
      <c r="E6" s="64"/>
      <c r="F6" s="64"/>
    </row>
    <row r="7" spans="1:8" ht="16" x14ac:dyDescent="0.2">
      <c r="A7" s="55" t="str">
        <f>naam_regeling</f>
        <v>Regeling_A</v>
      </c>
      <c r="B7" s="55"/>
      <c r="C7" s="63" t="s">
        <v>2</v>
      </c>
      <c r="D7" s="63" t="s">
        <v>18</v>
      </c>
      <c r="E7" s="64"/>
      <c r="F7" s="64"/>
    </row>
    <row r="8" spans="1:8" ht="16" x14ac:dyDescent="0.2">
      <c r="A8" s="55" t="str">
        <f>naam_regeling</f>
        <v>Regeling_A</v>
      </c>
      <c r="B8" s="55"/>
      <c r="C8" s="63" t="s">
        <v>3</v>
      </c>
      <c r="D8" s="63" t="s">
        <v>18</v>
      </c>
      <c r="E8" s="66"/>
      <c r="F8" s="66"/>
    </row>
    <row r="9" spans="1:8" x14ac:dyDescent="0.2">
      <c r="A9" s="55"/>
      <c r="B9" s="55"/>
      <c r="C9" s="65"/>
      <c r="D9" s="65"/>
      <c r="E9" s="66"/>
      <c r="F9" s="66"/>
    </row>
    <row r="10" spans="1:8" ht="16" x14ac:dyDescent="0.2">
      <c r="A10" s="55" t="str">
        <f>naam_regeling_2</f>
        <v>Regeling_B</v>
      </c>
      <c r="B10" s="55"/>
      <c r="C10" s="63"/>
      <c r="D10" s="63" t="s">
        <v>25</v>
      </c>
      <c r="E10" s="64"/>
      <c r="F10" s="64" t="s">
        <v>188</v>
      </c>
    </row>
    <row r="11" spans="1:8" ht="16" x14ac:dyDescent="0.2">
      <c r="A11" s="55" t="str">
        <f>naam_regeling_2</f>
        <v>Regeling_B</v>
      </c>
      <c r="B11" s="55"/>
      <c r="C11" s="63"/>
      <c r="D11" s="63" t="s">
        <v>25</v>
      </c>
      <c r="E11" s="64"/>
      <c r="F11" s="64"/>
    </row>
    <row r="12" spans="1:8" ht="16" x14ac:dyDescent="0.2">
      <c r="A12" s="55" t="str">
        <f>naam_regeling_2</f>
        <v>Regeling_B</v>
      </c>
      <c r="B12" s="55"/>
      <c r="C12" s="63"/>
      <c r="D12" s="63" t="s">
        <v>25</v>
      </c>
      <c r="E12" s="64"/>
      <c r="F12" s="64"/>
    </row>
    <row r="13" spans="1:8" ht="16" x14ac:dyDescent="0.2">
      <c r="A13" s="55" t="str">
        <f>naam_regeling_2</f>
        <v>Regeling_B</v>
      </c>
      <c r="B13" s="55"/>
      <c r="C13" s="63"/>
      <c r="D13" s="63" t="s">
        <v>25</v>
      </c>
      <c r="E13" s="64"/>
      <c r="F13" s="64"/>
    </row>
    <row r="14" spans="1:8" x14ac:dyDescent="0.2">
      <c r="A14" s="55"/>
      <c r="B14" s="55"/>
      <c r="C14" s="65"/>
      <c r="D14" s="65"/>
      <c r="E14" s="64"/>
      <c r="F14" s="64"/>
    </row>
    <row r="15" spans="1:8" ht="32" x14ac:dyDescent="0.2">
      <c r="A15" s="55" t="s">
        <v>228</v>
      </c>
      <c r="B15" s="60" t="s">
        <v>230</v>
      </c>
      <c r="C15" s="65"/>
      <c r="D15" s="63" t="s">
        <v>59</v>
      </c>
      <c r="E15" s="64"/>
      <c r="F15" s="64"/>
    </row>
    <row r="16" spans="1:8" ht="32" x14ac:dyDescent="0.2">
      <c r="A16" s="55" t="s">
        <v>286</v>
      </c>
      <c r="B16" s="60" t="s">
        <v>229</v>
      </c>
      <c r="C16" s="65"/>
      <c r="D16" s="63" t="s">
        <v>74</v>
      </c>
      <c r="E16" s="64"/>
      <c r="F16" s="64"/>
    </row>
    <row r="17" spans="1:6" x14ac:dyDescent="0.2">
      <c r="A17" s="55"/>
      <c r="B17" s="55"/>
      <c r="C17" s="65"/>
      <c r="D17" s="65"/>
      <c r="E17" s="66"/>
      <c r="F17" s="66"/>
    </row>
    <row r="18" spans="1:6" ht="16" x14ac:dyDescent="0.2">
      <c r="A18" s="55" t="s">
        <v>165</v>
      </c>
      <c r="B18" s="55"/>
      <c r="C18" s="63" t="s">
        <v>59</v>
      </c>
      <c r="D18" s="63" t="str">
        <f>VLOOKUP(Tabel2[[#This Row],[Document]],opzoeken_grond,2,0)</f>
        <v>Vult_automatisch</v>
      </c>
      <c r="E18" s="68"/>
      <c r="F18" s="68"/>
    </row>
    <row r="19" spans="1:6" ht="16" x14ac:dyDescent="0.2">
      <c r="A19" s="55" t="s">
        <v>250</v>
      </c>
      <c r="B19" s="55"/>
      <c r="C19" s="65"/>
      <c r="D19" s="63" t="s">
        <v>18</v>
      </c>
      <c r="E19" s="64"/>
      <c r="F19" s="64"/>
    </row>
    <row r="20" spans="1:6" ht="16" x14ac:dyDescent="0.2">
      <c r="A20" s="55" t="s">
        <v>251</v>
      </c>
      <c r="B20" s="55"/>
      <c r="C20" s="65"/>
      <c r="D20" s="63" t="s">
        <v>18</v>
      </c>
      <c r="E20" s="64"/>
      <c r="F20" s="64"/>
    </row>
    <row r="21" spans="1:6" x14ac:dyDescent="0.2">
      <c r="A21" s="55"/>
      <c r="B21" s="55"/>
      <c r="C21" s="65"/>
      <c r="D21" s="65"/>
      <c r="E21" s="66"/>
      <c r="F21" s="66"/>
    </row>
    <row r="22" spans="1:6" ht="32" x14ac:dyDescent="0.2">
      <c r="A22" s="55" t="s">
        <v>253</v>
      </c>
      <c r="B22" s="55"/>
      <c r="C22" s="67"/>
      <c r="D22" s="63" t="s">
        <v>18</v>
      </c>
      <c r="E22" s="64"/>
      <c r="F22" s="64"/>
    </row>
    <row r="23" spans="1:6" ht="32" x14ac:dyDescent="0.2">
      <c r="A23" s="55" t="s">
        <v>220</v>
      </c>
      <c r="B23" s="55"/>
      <c r="C23" s="65"/>
      <c r="D23" s="63" t="s">
        <v>18</v>
      </c>
      <c r="E23" s="64"/>
      <c r="F23" s="64"/>
    </row>
    <row r="24" spans="1:6" x14ac:dyDescent="0.2">
      <c r="A24" s="55"/>
      <c r="B24" s="55"/>
      <c r="C24" s="65"/>
      <c r="D24" s="65"/>
      <c r="E24" s="64"/>
      <c r="F24" s="64"/>
    </row>
    <row r="25" spans="1:6" ht="30" customHeight="1" x14ac:dyDescent="0.2">
      <c r="A25" s="55" t="s">
        <v>268</v>
      </c>
      <c r="B25" s="55"/>
      <c r="C25" s="65"/>
      <c r="D25" s="63" t="s">
        <v>18</v>
      </c>
      <c r="E25" s="64"/>
      <c r="F25" s="64"/>
    </row>
    <row r="26" spans="1:6" ht="32" x14ac:dyDescent="0.2">
      <c r="A26" s="55" t="s">
        <v>222</v>
      </c>
      <c r="B26" s="55"/>
      <c r="C26" s="67"/>
      <c r="D26" s="63" t="s">
        <v>18</v>
      </c>
      <c r="E26" s="64"/>
      <c r="F26" s="64"/>
    </row>
    <row r="27" spans="1:6" ht="48" x14ac:dyDescent="0.2">
      <c r="A27" s="55" t="s">
        <v>269</v>
      </c>
      <c r="B27" s="55"/>
      <c r="C27" s="67"/>
      <c r="D27" s="63" t="s">
        <v>18</v>
      </c>
      <c r="E27" s="64"/>
      <c r="F27" s="64"/>
    </row>
    <row r="28" spans="1:6" x14ac:dyDescent="0.2">
      <c r="A28" s="55"/>
      <c r="B28" s="55"/>
      <c r="C28" s="65"/>
      <c r="D28" s="65"/>
      <c r="E28" s="64"/>
      <c r="F28" s="64"/>
    </row>
    <row r="29" spans="1:6" ht="32" x14ac:dyDescent="0.2">
      <c r="A29" s="55" t="s">
        <v>219</v>
      </c>
      <c r="B29" s="60" t="s">
        <v>230</v>
      </c>
      <c r="C29" s="65"/>
      <c r="D29" s="65"/>
      <c r="E29" s="65"/>
      <c r="F29" s="64"/>
    </row>
    <row r="30" spans="1:6" ht="32" x14ac:dyDescent="0.2">
      <c r="A30" s="55" t="str">
        <f>"- Toelichting op berekeningswijze"</f>
        <v>- Toelichting op berekeningswijze</v>
      </c>
      <c r="B30" s="60" t="s">
        <v>230</v>
      </c>
      <c r="C30" s="62"/>
      <c r="D30" s="63" t="s">
        <v>18</v>
      </c>
      <c r="E30" s="66"/>
      <c r="F30" s="64"/>
    </row>
    <row r="31" spans="1:6" ht="32" x14ac:dyDescent="0.2">
      <c r="A31" s="55" t="str">
        <f>"- De hoogte van de aanvullende stortingen per deelnemers"</f>
        <v>- De hoogte van de aanvullende stortingen per deelnemers</v>
      </c>
      <c r="B31" s="60" t="s">
        <v>230</v>
      </c>
      <c r="C31" s="62"/>
      <c r="D31" s="63" t="s">
        <v>18</v>
      </c>
      <c r="E31" s="66"/>
      <c r="F31" s="64"/>
    </row>
    <row r="32" spans="1:6" ht="48" x14ac:dyDescent="0.2">
      <c r="A32" s="55" t="str">
        <f>"- Toelichting op de wijze waarop wordt omgegaan met reeds gepensioneerde deelnemers, overleden deelnemers, arbeidsongeschikte deelnemers, deelnemers die waardeoverdracht hebben gepleegd na ontslag en het gemiste rendement"</f>
        <v>- Toelichting op de wijze waarop wordt omgegaan met reeds gepensioneerde deelnemers, overleden deelnemers, arbeidsongeschikte deelnemers, deelnemers die waardeoverdracht hebben gepleegd na ontslag en het gemiste rendement</v>
      </c>
      <c r="B32" s="60" t="s">
        <v>230</v>
      </c>
      <c r="C32" s="62"/>
      <c r="D32" s="63" t="s">
        <v>18</v>
      </c>
      <c r="E32" s="66"/>
      <c r="F32" s="64"/>
    </row>
    <row r="33" spans="1:6" x14ac:dyDescent="0.2">
      <c r="A33" s="55"/>
      <c r="B33" s="55"/>
      <c r="C33" s="65"/>
      <c r="D33" s="65"/>
      <c r="E33" s="64"/>
      <c r="F33" s="64"/>
    </row>
    <row r="34" spans="1:6" ht="16" x14ac:dyDescent="0.2">
      <c r="A34" s="55" t="s">
        <v>164</v>
      </c>
      <c r="B34" s="55"/>
      <c r="C34" s="67"/>
      <c r="D34" s="67"/>
      <c r="E34" s="64"/>
      <c r="F34" s="64"/>
    </row>
    <row r="36" spans="1:6" x14ac:dyDescent="0.2">
      <c r="A36" s="49"/>
      <c r="B36" s="49"/>
    </row>
    <row r="37" spans="1:6" x14ac:dyDescent="0.2">
      <c r="A37" s="51"/>
      <c r="B37" s="51"/>
    </row>
    <row r="38" spans="1:6" x14ac:dyDescent="0.2">
      <c r="A38" s="51"/>
      <c r="B38" s="51"/>
    </row>
    <row r="39" spans="1:6" x14ac:dyDescent="0.2">
      <c r="A39" s="51"/>
      <c r="B39" s="51"/>
    </row>
    <row r="40" spans="1:6" x14ac:dyDescent="0.2">
      <c r="A40" s="52"/>
      <c r="B40" s="52"/>
    </row>
    <row r="41" spans="1:6" x14ac:dyDescent="0.2">
      <c r="A41" s="52"/>
      <c r="B41" s="52"/>
    </row>
    <row r="42" spans="1:6" x14ac:dyDescent="0.2">
      <c r="A42" s="52"/>
      <c r="B42" s="52"/>
    </row>
    <row r="43" spans="1:6" x14ac:dyDescent="0.2">
      <c r="A43" s="52"/>
      <c r="B43" s="52"/>
    </row>
    <row r="44" spans="1:6" x14ac:dyDescent="0.2">
      <c r="A44" s="51"/>
      <c r="B44" s="51"/>
    </row>
    <row r="45" spans="1:6" x14ac:dyDescent="0.2">
      <c r="A45" s="51"/>
      <c r="B45" s="51"/>
    </row>
    <row r="46" spans="1:6" x14ac:dyDescent="0.2">
      <c r="A46" s="51"/>
      <c r="B46" s="51"/>
    </row>
    <row r="47" spans="1:6" x14ac:dyDescent="0.2">
      <c r="A47" s="51"/>
      <c r="B47" s="51"/>
    </row>
    <row r="48" spans="1:6" x14ac:dyDescent="0.2">
      <c r="A48" s="51"/>
      <c r="B48" s="51"/>
    </row>
    <row r="49" spans="1:2" x14ac:dyDescent="0.2">
      <c r="A49" s="51"/>
      <c r="B49" s="51"/>
    </row>
    <row r="50" spans="1:2" x14ac:dyDescent="0.2">
      <c r="A50" s="51"/>
      <c r="B50" s="51"/>
    </row>
    <row r="51" spans="1:2" x14ac:dyDescent="0.2">
      <c r="A51" s="51"/>
      <c r="B51" s="51"/>
    </row>
    <row r="52" spans="1:2" x14ac:dyDescent="0.2">
      <c r="A52" s="51"/>
      <c r="B52" s="51"/>
    </row>
    <row r="53" spans="1:2" x14ac:dyDescent="0.2">
      <c r="A53" s="51"/>
      <c r="B53" s="51"/>
    </row>
    <row r="54" spans="1:2" x14ac:dyDescent="0.2">
      <c r="A54" s="51"/>
      <c r="B54" s="51"/>
    </row>
    <row r="55" spans="1:2" x14ac:dyDescent="0.2">
      <c r="A55" s="51"/>
      <c r="B55" s="51"/>
    </row>
    <row r="56" spans="1:2" x14ac:dyDescent="0.2">
      <c r="A56" s="51"/>
      <c r="B56" s="51"/>
    </row>
    <row r="57" spans="1:2" x14ac:dyDescent="0.2">
      <c r="A57" s="51"/>
      <c r="B57" s="51"/>
    </row>
    <row r="58" spans="1:2" x14ac:dyDescent="0.2">
      <c r="A58" s="51"/>
      <c r="B58" s="51"/>
    </row>
    <row r="59" spans="1:2" x14ac:dyDescent="0.2">
      <c r="A59" s="51"/>
      <c r="B59" s="51"/>
    </row>
    <row r="60" spans="1:2" x14ac:dyDescent="0.2">
      <c r="A60" s="51"/>
      <c r="B60" s="51"/>
    </row>
    <row r="61" spans="1:2" x14ac:dyDescent="0.2">
      <c r="A61" s="51"/>
      <c r="B61" s="51"/>
    </row>
    <row r="62" spans="1:2" x14ac:dyDescent="0.2">
      <c r="A62" s="51"/>
      <c r="B62" s="51"/>
    </row>
    <row r="63" spans="1:2" x14ac:dyDescent="0.2">
      <c r="A63" s="51"/>
      <c r="B63" s="51"/>
    </row>
    <row r="64" spans="1:2" x14ac:dyDescent="0.2">
      <c r="A64" s="51"/>
      <c r="B64" s="51"/>
    </row>
  </sheetData>
  <sheetProtection algorithmName="SHA-512" hashValue="xMZ8K3LopGl4qxq9LpPEs4XxsP7QTqSp3MSAaWPrRxleocaYOb7/15JYWYvzHVVv4p/B+KmX+04Kk0cF0jyskg==" saltValue="lwjXjISBdV1asNi/gnC/3Q==" spinCount="100000" sheet="1" objects="1" scenarios="1"/>
  <phoneticPr fontId="3" type="noConversion"/>
  <dataValidations count="4">
    <dataValidation type="list" allowBlank="1" showInputMessage="1" showErrorMessage="1" sqref="C18" xr:uid="{C786F63B-CF94-425F-AC1E-FE300B3489F0}">
      <formula1>Vrijstellingsgrond</formula1>
    </dataValidation>
    <dataValidation type="list" allowBlank="1" showInputMessage="1" showErrorMessage="1" sqref="D15:D16" xr:uid="{1D00E016-CBB9-4518-A2EA-9601D41F75C1}">
      <formula1>ja_nee</formula1>
    </dataValidation>
    <dataValidation type="list" allowBlank="1" showInputMessage="1" showErrorMessage="1" sqref="D5:D8 C18 D19:D20 D30:D32 D10:D13 D22:D23 D25:D27" xr:uid="{84A7A795-BD19-4022-A160-85D319B106CC}">
      <formula1>status_doc</formula1>
    </dataValidation>
    <dataValidation type="list" allowBlank="1" showInputMessage="1" showErrorMessage="1" sqref="C5:C8 C10:C13" xr:uid="{10ED402E-3F5D-45DF-8C80-23F02A144B60}">
      <formula1>type_document</formula1>
    </dataValidation>
  </dataValidations>
  <pageMargins left="0.70866141732283472" right="0.70866141732283472" top="0.74803149606299213" bottom="0.74803149606299213" header="0.31496062992125984" footer="0.31496062992125984"/>
  <pageSetup scale="62" orientation="landscape" r:id="rId1"/>
  <colBreaks count="1" manualBreakCount="1">
    <brk id="6"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A0CB-178B-4A4C-BA56-B148C3F49790}">
  <sheetPr>
    <tabColor theme="5" tint="0.39997558519241921"/>
  </sheetPr>
  <dimension ref="A2:Q14"/>
  <sheetViews>
    <sheetView zoomScale="125" zoomScaleNormal="125" workbookViewId="0">
      <selection activeCell="F30" sqref="F30"/>
    </sheetView>
  </sheetViews>
  <sheetFormatPr baseColWidth="10" defaultColWidth="8.83203125" defaultRowHeight="15" x14ac:dyDescent="0.2"/>
  <cols>
    <col min="2" max="2" width="25" customWidth="1"/>
    <col min="3" max="3" width="15.33203125" customWidth="1"/>
    <col min="4" max="4" width="20.33203125" bestFit="1" customWidth="1"/>
    <col min="5" max="5" width="26.6640625" customWidth="1"/>
    <col min="6" max="6" width="25" customWidth="1"/>
    <col min="7" max="7" width="32.33203125" customWidth="1"/>
    <col min="8" max="10" width="20.33203125" bestFit="1" customWidth="1"/>
    <col min="11" max="11" width="22.6640625" bestFit="1" customWidth="1"/>
    <col min="12" max="12" width="20.33203125" bestFit="1" customWidth="1"/>
    <col min="13" max="13" width="21" bestFit="1" customWidth="1"/>
    <col min="14" max="14" width="20.33203125" bestFit="1" customWidth="1"/>
    <col min="15" max="15" width="28.33203125" bestFit="1" customWidth="1"/>
    <col min="16" max="17" width="20.5" bestFit="1" customWidth="1"/>
  </cols>
  <sheetData>
    <row r="2" spans="1:17" x14ac:dyDescent="0.2">
      <c r="A2" t="s">
        <v>17</v>
      </c>
      <c r="B2" t="s">
        <v>77</v>
      </c>
      <c r="C2" t="s">
        <v>7</v>
      </c>
      <c r="D2" t="s">
        <v>24</v>
      </c>
      <c r="E2" t="s">
        <v>16</v>
      </c>
      <c r="F2" t="s">
        <v>76</v>
      </c>
      <c r="G2" t="s">
        <v>30</v>
      </c>
      <c r="H2" t="s">
        <v>62</v>
      </c>
      <c r="I2" t="s">
        <v>72</v>
      </c>
      <c r="J2" t="s">
        <v>112</v>
      </c>
      <c r="K2" t="s">
        <v>115</v>
      </c>
      <c r="L2" t="s">
        <v>158</v>
      </c>
      <c r="M2" t="s">
        <v>162</v>
      </c>
      <c r="N2" t="s">
        <v>165</v>
      </c>
      <c r="O2" t="s">
        <v>242</v>
      </c>
      <c r="P2" t="s">
        <v>194</v>
      </c>
      <c r="Q2" t="s">
        <v>234</v>
      </c>
    </row>
    <row r="3" spans="1:17" x14ac:dyDescent="0.2">
      <c r="B3" t="s">
        <v>0</v>
      </c>
      <c r="C3">
        <v>15</v>
      </c>
      <c r="D3" t="s">
        <v>4</v>
      </c>
      <c r="E3" t="s">
        <v>3</v>
      </c>
      <c r="F3" t="s">
        <v>87</v>
      </c>
      <c r="G3" t="s">
        <v>183</v>
      </c>
      <c r="H3">
        <v>62</v>
      </c>
      <c r="I3" t="s">
        <v>73</v>
      </c>
      <c r="J3" t="s">
        <v>118</v>
      </c>
      <c r="K3" t="s">
        <v>116</v>
      </c>
      <c r="L3" t="s">
        <v>161</v>
      </c>
      <c r="M3" t="s">
        <v>266</v>
      </c>
      <c r="N3" t="s">
        <v>166</v>
      </c>
      <c r="O3" t="s">
        <v>243</v>
      </c>
      <c r="P3" s="18">
        <v>1.8749999999999999E-2</v>
      </c>
      <c r="Q3" t="s">
        <v>235</v>
      </c>
    </row>
    <row r="4" spans="1:17" x14ac:dyDescent="0.2">
      <c r="B4" t="s">
        <v>6</v>
      </c>
      <c r="C4">
        <f>C3+1</f>
        <v>16</v>
      </c>
      <c r="D4" t="s">
        <v>13</v>
      </c>
      <c r="E4" t="s">
        <v>2</v>
      </c>
      <c r="F4" t="s">
        <v>88</v>
      </c>
      <c r="G4" t="s">
        <v>186</v>
      </c>
      <c r="H4">
        <v>63</v>
      </c>
      <c r="I4" t="s">
        <v>74</v>
      </c>
      <c r="J4" t="s">
        <v>119</v>
      </c>
      <c r="K4" t="s">
        <v>117</v>
      </c>
      <c r="L4" t="s">
        <v>160</v>
      </c>
      <c r="N4" t="s">
        <v>169</v>
      </c>
      <c r="O4" t="s">
        <v>244</v>
      </c>
      <c r="P4" s="18">
        <v>1.788E-2</v>
      </c>
      <c r="Q4" t="s">
        <v>236</v>
      </c>
    </row>
    <row r="5" spans="1:17" x14ac:dyDescent="0.2">
      <c r="B5" t="s">
        <v>59</v>
      </c>
      <c r="C5">
        <f t="shared" ref="C5:C13" si="0">C4+1</f>
        <v>17</v>
      </c>
      <c r="D5" t="s">
        <v>18</v>
      </c>
      <c r="E5" t="s">
        <v>14</v>
      </c>
      <c r="F5" t="s">
        <v>174</v>
      </c>
      <c r="G5" t="s">
        <v>184</v>
      </c>
      <c r="H5">
        <v>64</v>
      </c>
      <c r="I5" t="s">
        <v>59</v>
      </c>
      <c r="J5" t="s">
        <v>233</v>
      </c>
      <c r="K5" t="s">
        <v>189</v>
      </c>
      <c r="L5" t="s">
        <v>159</v>
      </c>
      <c r="N5" t="s">
        <v>170</v>
      </c>
      <c r="O5" t="s">
        <v>245</v>
      </c>
      <c r="P5" s="18">
        <v>1.7010000000000001E-2</v>
      </c>
      <c r="Q5" t="s">
        <v>59</v>
      </c>
    </row>
    <row r="6" spans="1:17" x14ac:dyDescent="0.2">
      <c r="C6">
        <f t="shared" si="0"/>
        <v>18</v>
      </c>
      <c r="D6" t="s">
        <v>25</v>
      </c>
      <c r="E6" t="s">
        <v>267</v>
      </c>
      <c r="F6" t="s">
        <v>175</v>
      </c>
      <c r="G6" t="s">
        <v>185</v>
      </c>
      <c r="H6">
        <v>65</v>
      </c>
      <c r="J6" t="s">
        <v>59</v>
      </c>
      <c r="K6" t="s">
        <v>190</v>
      </c>
      <c r="L6" t="s">
        <v>59</v>
      </c>
      <c r="N6" t="s">
        <v>171</v>
      </c>
      <c r="O6" t="s">
        <v>248</v>
      </c>
      <c r="P6" t="s">
        <v>59</v>
      </c>
    </row>
    <row r="7" spans="1:17" x14ac:dyDescent="0.2">
      <c r="C7">
        <f t="shared" si="0"/>
        <v>19</v>
      </c>
      <c r="D7" t="s">
        <v>59</v>
      </c>
      <c r="E7" t="s">
        <v>19</v>
      </c>
      <c r="F7" t="s">
        <v>75</v>
      </c>
      <c r="G7" t="s">
        <v>113</v>
      </c>
      <c r="H7">
        <v>66</v>
      </c>
      <c r="K7" t="s">
        <v>191</v>
      </c>
      <c r="N7" t="s">
        <v>167</v>
      </c>
      <c r="O7" t="s">
        <v>246</v>
      </c>
    </row>
    <row r="8" spans="1:17" x14ac:dyDescent="0.2">
      <c r="C8">
        <f t="shared" si="0"/>
        <v>20</v>
      </c>
      <c r="E8" t="s">
        <v>20</v>
      </c>
      <c r="F8" t="s">
        <v>59</v>
      </c>
      <c r="G8" t="s">
        <v>59</v>
      </c>
      <c r="H8">
        <v>67</v>
      </c>
      <c r="K8" t="s">
        <v>192</v>
      </c>
      <c r="N8" t="s">
        <v>168</v>
      </c>
      <c r="O8" t="s">
        <v>247</v>
      </c>
    </row>
    <row r="9" spans="1:17" x14ac:dyDescent="0.2">
      <c r="C9">
        <f t="shared" si="0"/>
        <v>21</v>
      </c>
      <c r="E9" t="s">
        <v>218</v>
      </c>
      <c r="H9">
        <v>68</v>
      </c>
      <c r="K9" t="s">
        <v>59</v>
      </c>
      <c r="N9" t="s">
        <v>59</v>
      </c>
      <c r="O9" t="s">
        <v>249</v>
      </c>
    </row>
    <row r="10" spans="1:17" x14ac:dyDescent="0.2">
      <c r="C10">
        <f t="shared" si="0"/>
        <v>22</v>
      </c>
      <c r="E10" t="s">
        <v>59</v>
      </c>
      <c r="H10" t="s">
        <v>59</v>
      </c>
    </row>
    <row r="11" spans="1:17" x14ac:dyDescent="0.2">
      <c r="C11">
        <f t="shared" si="0"/>
        <v>23</v>
      </c>
    </row>
    <row r="12" spans="1:17" x14ac:dyDescent="0.2">
      <c r="C12">
        <f t="shared" si="0"/>
        <v>24</v>
      </c>
    </row>
    <row r="13" spans="1:17" x14ac:dyDescent="0.2">
      <c r="C13">
        <f t="shared" si="0"/>
        <v>25</v>
      </c>
    </row>
    <row r="14" spans="1:17" x14ac:dyDescent="0.2">
      <c r="C14" t="s">
        <v>59</v>
      </c>
    </row>
  </sheetData>
  <sheetProtection algorithmName="SHA-512" hashValue="PHj7RLqPMh/1hu5VmLZbExvUiOo0Haqnkt22mz/5hQp08FTKfD3ZitjPhnqJUiNCK1TMhmwDgHNDcRRoiZRLog==" saltValue="i3G5Kqfl/I0GYOy7joeW1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E96B9B259EAB42B49A52C70485C654" ma:contentTypeVersion="12" ma:contentTypeDescription="Create a new document." ma:contentTypeScope="" ma:versionID="bb2b317601152cf2e87be361f49d5c36">
  <xsd:schema xmlns:xsd="http://www.w3.org/2001/XMLSchema" xmlns:xs="http://www.w3.org/2001/XMLSchema" xmlns:p="http://schemas.microsoft.com/office/2006/metadata/properties" xmlns:ns3="a5814792-6486-40ec-a6b7-e6e2e4064003" xmlns:ns4="d52432ac-b031-4650-99ae-d4705b168663" targetNamespace="http://schemas.microsoft.com/office/2006/metadata/properties" ma:root="true" ma:fieldsID="0a6d2f54c871ae318ca2e62d4a5da761" ns3:_="" ns4:_="">
    <xsd:import namespace="a5814792-6486-40ec-a6b7-e6e2e4064003"/>
    <xsd:import namespace="d52432ac-b031-4650-99ae-d4705b1686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14792-6486-40ec-a6b7-e6e2e4064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2432ac-b031-4650-99ae-d4705b1686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B40E6-DEA5-44FC-B1AF-B94D35F70426}">
  <ds:schemaRefs>
    <ds:schemaRef ds:uri="http://purl.org/dc/dcmitype/"/>
    <ds:schemaRef ds:uri="d52432ac-b031-4650-99ae-d4705b168663"/>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a5814792-6486-40ec-a6b7-e6e2e4064003"/>
  </ds:schemaRefs>
</ds:datastoreItem>
</file>

<file path=customXml/itemProps2.xml><?xml version="1.0" encoding="utf-8"?>
<ds:datastoreItem xmlns:ds="http://schemas.openxmlformats.org/officeDocument/2006/customXml" ds:itemID="{39A83045-9187-44F0-B6A4-827A117E9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14792-6486-40ec-a6b7-e6e2e4064003"/>
    <ds:schemaRef ds:uri="d52432ac-b031-4650-99ae-d4705b1686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A986E-B730-4CF3-9DF6-AA293539B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Handleiding</vt:lpstr>
      <vt:lpstr>Invoer</vt:lpstr>
      <vt:lpstr>Toets_gelijkwaardigheid_Reg_#</vt:lpstr>
      <vt:lpstr>Checklist</vt:lpstr>
      <vt:lpstr>Lijstjes</vt:lpstr>
      <vt:lpstr>aanvang_lft</vt:lpstr>
      <vt:lpstr>bevoegdheid_adv</vt:lpstr>
      <vt:lpstr>Gelijkwaardig</vt:lpstr>
      <vt:lpstr>ja_nee</vt:lpstr>
      <vt:lpstr>klassen_AO</vt:lpstr>
      <vt:lpstr>Naam_Adviseur</vt:lpstr>
      <vt:lpstr>naam_regeling</vt:lpstr>
      <vt:lpstr>naam_regeling_2</vt:lpstr>
      <vt:lpstr>Naam_Werkgever</vt:lpstr>
      <vt:lpstr>opbouw_staffel</vt:lpstr>
      <vt:lpstr>opzoeken_grond</vt:lpstr>
      <vt:lpstr>Pensioenrichtleeftijd</vt:lpstr>
      <vt:lpstr>Checklist!Print_Area</vt:lpstr>
      <vt:lpstr>RR_staffel</vt:lpstr>
      <vt:lpstr>status_doc</vt:lpstr>
      <vt:lpstr>type_document</vt:lpstr>
      <vt:lpstr>type_ovk</vt:lpstr>
      <vt:lpstr>type_reg</vt:lpstr>
      <vt:lpstr>type_staffel</vt:lpstr>
      <vt:lpstr>type_toets</vt:lpstr>
      <vt:lpstr>Vrijstellingsgrond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Julie&amp;Pascal Wegman</dc:creator>
  <cp:lastModifiedBy> </cp:lastModifiedBy>
  <cp:lastPrinted>2020-09-24T14:32:39Z</cp:lastPrinted>
  <dcterms:created xsi:type="dcterms:W3CDTF">2020-06-05T12:01:21Z</dcterms:created>
  <dcterms:modified xsi:type="dcterms:W3CDTF">2025-01-06T08:53:41Z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0x01010008E96B9B259EAB42B49A52C70485C654</vt:lpwstr>
  </property>
</Properties>
</file>